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arU\Desktop\Državno 2019\Kranj\"/>
    </mc:Choice>
  </mc:AlternateContent>
  <bookViews>
    <workbookView xWindow="0" yWindow="0" windowWidth="24000" windowHeight="9630" tabRatio="815" activeTab="4"/>
  </bookViews>
  <sheets>
    <sheet name="DP 2019" sheetId="5" r:id="rId1"/>
    <sheet name="PRIJAVNA LISTA" sheetId="1" r:id="rId2"/>
    <sheet name="ŠTARTNA LISTA" sheetId="2" r:id="rId3"/>
    <sheet name="PRVINE DETALJNO" sheetId="3" r:id="rId4"/>
    <sheet name="UVRSTITEV" sheetId="4" r:id="rId5"/>
    <sheet name="UVRSTITEV xxx" sheetId="6" r:id="rId6"/>
    <sheet name="UVRSTITEV abs" sheetId="8" r:id="rId7"/>
    <sheet name="TABELE" sheetId="7" r:id="rId8"/>
  </sheets>
  <definedNames>
    <definedName name="_xlnm._FilterDatabase" localSheetId="2" hidden="1">'ŠTARTNA LISTA'!$B$6:$G$26</definedName>
    <definedName name="_xlnm._FilterDatabase" localSheetId="4" hidden="1">UVRSTITEV!$A$9:$F$27</definedName>
    <definedName name="_xlnm._FilterDatabase" localSheetId="6" hidden="1">'UVRSTITEV abs'!$A$9:$F$28</definedName>
    <definedName name="_xlnm._FilterDatabase" localSheetId="5" hidden="1">'UVRSTITEV xxx'!$A$8:$G$27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8" l="1"/>
  <c r="H28" i="8" s="1"/>
  <c r="G27" i="8"/>
  <c r="H27" i="8" s="1"/>
  <c r="B27" i="8"/>
  <c r="G26" i="8"/>
  <c r="H26" i="8" s="1"/>
  <c r="B26" i="8"/>
  <c r="G25" i="8"/>
  <c r="H25" i="8" s="1"/>
  <c r="B25" i="8"/>
  <c r="G24" i="8"/>
  <c r="B24" i="8"/>
  <c r="G23" i="8"/>
  <c r="H23" i="8" s="1"/>
  <c r="B23" i="8"/>
  <c r="G22" i="8"/>
  <c r="H22" i="8" s="1"/>
  <c r="B22" i="8"/>
  <c r="G21" i="8"/>
  <c r="H21" i="8" s="1"/>
  <c r="B21" i="8"/>
  <c r="G20" i="8"/>
  <c r="B20" i="8"/>
  <c r="G19" i="8"/>
  <c r="H19" i="8" s="1"/>
  <c r="B19" i="8"/>
  <c r="G18" i="8"/>
  <c r="H18" i="8" s="1"/>
  <c r="B18" i="8"/>
  <c r="G17" i="8"/>
  <c r="H17" i="8" s="1"/>
  <c r="B17" i="8"/>
  <c r="G16" i="8"/>
  <c r="B16" i="8"/>
  <c r="G15" i="8"/>
  <c r="H15" i="8" s="1"/>
  <c r="B15" i="8"/>
  <c r="G14" i="8"/>
  <c r="H14" i="8" s="1"/>
  <c r="B14" i="8"/>
  <c r="G13" i="8"/>
  <c r="H13" i="8" s="1"/>
  <c r="B13" i="8"/>
  <c r="G12" i="8"/>
  <c r="B12" i="8"/>
  <c r="G11" i="8"/>
  <c r="H24" i="8" s="1"/>
  <c r="B11" i="8"/>
  <c r="G10" i="8"/>
  <c r="H10" i="8" s="1"/>
  <c r="B10" i="8"/>
  <c r="G9" i="8"/>
  <c r="H9" i="8" s="1"/>
  <c r="B9" i="8"/>
  <c r="H12" i="8" l="1"/>
  <c r="H16" i="8"/>
  <c r="H11" i="8"/>
  <c r="H20" i="8"/>
  <c r="A1" i="7"/>
  <c r="O150" i="3"/>
  <c r="O151" i="3"/>
  <c r="O43" i="3"/>
  <c r="F8" i="6"/>
  <c r="I27" i="6"/>
  <c r="J27" i="6" s="1"/>
  <c r="F27" i="6"/>
  <c r="G27" i="6" s="1"/>
  <c r="I26" i="6"/>
  <c r="J26" i="6" s="1"/>
  <c r="F26" i="6"/>
  <c r="G26" i="6" s="1"/>
  <c r="I25" i="6"/>
  <c r="J25" i="6" s="1"/>
  <c r="F25" i="6"/>
  <c r="G25" i="6" s="1"/>
  <c r="I24" i="6"/>
  <c r="J24" i="6" s="1"/>
  <c r="F24" i="6"/>
  <c r="G24" i="6" s="1"/>
  <c r="I23" i="6"/>
  <c r="J23" i="6" s="1"/>
  <c r="F23" i="6"/>
  <c r="G23" i="6" s="1"/>
  <c r="I22" i="6"/>
  <c r="J22" i="6" s="1"/>
  <c r="F22" i="6"/>
  <c r="G22" i="6" s="1"/>
  <c r="I21" i="6"/>
  <c r="J21" i="6" s="1"/>
  <c r="F21" i="6"/>
  <c r="G21" i="6" s="1"/>
  <c r="I20" i="6"/>
  <c r="J20" i="6" s="1"/>
  <c r="F20" i="6"/>
  <c r="G20" i="6" s="1"/>
  <c r="I19" i="6"/>
  <c r="J19" i="6" s="1"/>
  <c r="F19" i="6"/>
  <c r="G19" i="6" s="1"/>
  <c r="I18" i="6"/>
  <c r="J18" i="6" s="1"/>
  <c r="I17" i="6"/>
  <c r="J17" i="6" s="1"/>
  <c r="F17" i="6"/>
  <c r="G17" i="6" s="1"/>
  <c r="I16" i="6"/>
  <c r="J16" i="6" s="1"/>
  <c r="F16" i="6"/>
  <c r="G16" i="6" s="1"/>
  <c r="I15" i="6"/>
  <c r="J15" i="6" s="1"/>
  <c r="F15" i="6"/>
  <c r="G15" i="6" s="1"/>
  <c r="I14" i="6"/>
  <c r="J14" i="6" s="1"/>
  <c r="F14" i="6"/>
  <c r="G14" i="6" s="1"/>
  <c r="I13" i="6"/>
  <c r="J13" i="6" s="1"/>
  <c r="F13" i="6"/>
  <c r="G13" i="6" s="1"/>
  <c r="I12" i="6"/>
  <c r="J12" i="6" s="1"/>
  <c r="F12" i="6"/>
  <c r="G12" i="6" s="1"/>
  <c r="I11" i="6"/>
  <c r="J11" i="6" s="1"/>
  <c r="F11" i="6"/>
  <c r="G11" i="6" s="1"/>
  <c r="I10" i="6"/>
  <c r="J10" i="6" s="1"/>
  <c r="F10" i="6"/>
  <c r="G10" i="6" s="1"/>
  <c r="I9" i="6"/>
  <c r="J9" i="6" s="1"/>
  <c r="F9" i="6"/>
  <c r="G9" i="6" s="1"/>
  <c r="I8" i="6"/>
  <c r="J8" i="6" s="1"/>
  <c r="G8" i="6"/>
  <c r="O149" i="3"/>
  <c r="O148" i="3"/>
  <c r="O144" i="3"/>
  <c r="O143" i="3"/>
  <c r="O142" i="3"/>
  <c r="O141" i="3"/>
  <c r="O137" i="3"/>
  <c r="O136" i="3"/>
  <c r="O135" i="3"/>
  <c r="O134" i="3"/>
  <c r="O130" i="3"/>
  <c r="O129" i="3"/>
  <c r="O128" i="3"/>
  <c r="O127" i="3"/>
  <c r="O123" i="3"/>
  <c r="O122" i="3"/>
  <c r="O121" i="3"/>
  <c r="O120" i="3"/>
  <c r="O116" i="3"/>
  <c r="O115" i="3"/>
  <c r="O114" i="3"/>
  <c r="O113" i="3"/>
  <c r="O109" i="3"/>
  <c r="O108" i="3"/>
  <c r="O107" i="3"/>
  <c r="O106" i="3"/>
  <c r="O102" i="3"/>
  <c r="O101" i="3"/>
  <c r="O100" i="3"/>
  <c r="O99" i="3"/>
  <c r="O95" i="3"/>
  <c r="O94" i="3"/>
  <c r="O93" i="3"/>
  <c r="O92" i="3"/>
  <c r="O88" i="3"/>
  <c r="O87" i="3"/>
  <c r="O86" i="3"/>
  <c r="O85" i="3"/>
  <c r="O81" i="3"/>
  <c r="O80" i="3"/>
  <c r="O79" i="3"/>
  <c r="O78" i="3"/>
  <c r="O74" i="3"/>
  <c r="O73" i="3"/>
  <c r="O72" i="3"/>
  <c r="O71" i="3"/>
  <c r="O67" i="3"/>
  <c r="O66" i="3"/>
  <c r="O65" i="3"/>
  <c r="O64" i="3"/>
  <c r="O60" i="3"/>
  <c r="O59" i="3"/>
  <c r="O58" i="3"/>
  <c r="O57" i="3"/>
  <c r="O53" i="3"/>
  <c r="O52" i="3"/>
  <c r="O51" i="3"/>
  <c r="O50" i="3"/>
  <c r="O46" i="3"/>
  <c r="O45" i="3"/>
  <c r="O44" i="3"/>
  <c r="O39" i="3"/>
  <c r="O38" i="3"/>
  <c r="O37" i="3"/>
  <c r="O36" i="3"/>
  <c r="O32" i="3"/>
  <c r="O31" i="3"/>
  <c r="O30" i="3"/>
  <c r="O29" i="3"/>
  <c r="O25" i="3"/>
  <c r="O24" i="3"/>
  <c r="O23" i="3"/>
  <c r="O22" i="3"/>
  <c r="O18" i="3"/>
  <c r="O17" i="3"/>
  <c r="O16" i="3"/>
  <c r="O15" i="3"/>
  <c r="A2" i="3"/>
  <c r="O75" i="3" l="1"/>
  <c r="O26" i="3"/>
  <c r="P152" i="3" l="1"/>
  <c r="P145" i="3"/>
  <c r="P138" i="3"/>
  <c r="P131" i="3"/>
  <c r="O131" i="3"/>
  <c r="P124" i="3"/>
  <c r="P117" i="3"/>
  <c r="O117" i="3"/>
  <c r="P110" i="3"/>
  <c r="P103" i="3"/>
  <c r="O103" i="3"/>
  <c r="P96" i="3"/>
  <c r="P89" i="3"/>
  <c r="O89" i="3"/>
  <c r="P82" i="3"/>
  <c r="P75" i="3"/>
  <c r="O76" i="3" s="1"/>
  <c r="P68" i="3"/>
  <c r="P61" i="3"/>
  <c r="O61" i="3"/>
  <c r="P54" i="3"/>
  <c r="P47" i="3"/>
  <c r="O47" i="3"/>
  <c r="P40" i="3"/>
  <c r="P33" i="3"/>
  <c r="O33" i="3"/>
  <c r="P26" i="3"/>
  <c r="P19" i="3"/>
  <c r="O19" i="3"/>
  <c r="O20" i="3" s="1"/>
  <c r="B23" i="4" l="1"/>
  <c r="G23" i="4"/>
  <c r="B17" i="4"/>
  <c r="G17" i="4"/>
  <c r="O104" i="3"/>
  <c r="O90" i="3"/>
  <c r="G27" i="4" s="1"/>
  <c r="O34" i="3"/>
  <c r="O118" i="3"/>
  <c r="O48" i="3"/>
  <c r="O62" i="3"/>
  <c r="O132" i="3"/>
  <c r="O138" i="3"/>
  <c r="O139" i="3" s="1"/>
  <c r="O152" i="3"/>
  <c r="O153" i="3" s="1"/>
  <c r="B21" i="4" s="1"/>
  <c r="O145" i="3"/>
  <c r="O146" i="3" s="1"/>
  <c r="O27" i="3"/>
  <c r="O40" i="3"/>
  <c r="O41" i="3" s="1"/>
  <c r="O54" i="3"/>
  <c r="O55" i="3" s="1"/>
  <c r="O68" i="3"/>
  <c r="O69" i="3" s="1"/>
  <c r="O82" i="3"/>
  <c r="O83" i="3" s="1"/>
  <c r="O96" i="3"/>
  <c r="O97" i="3" s="1"/>
  <c r="O110" i="3"/>
  <c r="O111" i="3" s="1"/>
  <c r="O124" i="3"/>
  <c r="O125" i="3" s="1"/>
  <c r="G24" i="2"/>
  <c r="G21" i="2"/>
  <c r="G8" i="2"/>
  <c r="G10" i="2"/>
  <c r="G18" i="2"/>
  <c r="G12" i="2"/>
  <c r="G9" i="2"/>
  <c r="G26" i="2"/>
  <c r="G19" i="2"/>
  <c r="G17" i="2"/>
  <c r="G16" i="2"/>
  <c r="G15" i="2"/>
  <c r="G7" i="2"/>
  <c r="G11" i="2"/>
  <c r="G22" i="2"/>
  <c r="G25" i="2"/>
  <c r="G13" i="2"/>
  <c r="G14" i="2"/>
  <c r="G23" i="2"/>
  <c r="G20" i="2"/>
  <c r="B28" i="4" l="1"/>
  <c r="G28" i="4"/>
  <c r="B19" i="4"/>
  <c r="G19" i="4"/>
  <c r="B24" i="4"/>
  <c r="G24" i="4"/>
  <c r="B15" i="4"/>
  <c r="G15" i="4"/>
  <c r="B16" i="4"/>
  <c r="G16" i="4"/>
  <c r="B26" i="4"/>
  <c r="G26" i="4"/>
  <c r="B12" i="4"/>
  <c r="G12" i="4"/>
  <c r="B10" i="4"/>
  <c r="G10" i="4"/>
  <c r="B18" i="4"/>
  <c r="G18" i="4"/>
  <c r="B22" i="4"/>
  <c r="G22" i="4"/>
  <c r="B20" i="4"/>
  <c r="G20" i="4"/>
  <c r="B11" i="4"/>
  <c r="G11" i="4"/>
  <c r="B14" i="4"/>
  <c r="G14" i="4"/>
  <c r="B9" i="4"/>
  <c r="G9" i="4"/>
  <c r="B13" i="4"/>
  <c r="G13" i="4"/>
  <c r="B25" i="4"/>
  <c r="G25" i="4"/>
</calcChain>
</file>

<file path=xl/sharedStrings.xml><?xml version="1.0" encoding="utf-8"?>
<sst xmlns="http://schemas.openxmlformats.org/spreadsheetml/2006/main" count="693" uniqueCount="160">
  <si>
    <t>Zp.št</t>
  </si>
  <si>
    <t>IME</t>
  </si>
  <si>
    <t>PRIIMEK</t>
  </si>
  <si>
    <t>LET.</t>
  </si>
  <si>
    <t>KLUB</t>
  </si>
  <si>
    <t>Kraj</t>
  </si>
  <si>
    <t>FOIS</t>
  </si>
  <si>
    <t>Ljubljana</t>
  </si>
  <si>
    <t>Nika</t>
  </si>
  <si>
    <t>BRITOVŠEK</t>
  </si>
  <si>
    <t>KSP Rusalka</t>
  </si>
  <si>
    <t>Velenje</t>
  </si>
  <si>
    <t xml:space="preserve">Pija </t>
  </si>
  <si>
    <t>LESNJAK</t>
  </si>
  <si>
    <t>Karin</t>
  </si>
  <si>
    <t>Zala</t>
  </si>
  <si>
    <t>KUHAR</t>
  </si>
  <si>
    <t>Koper</t>
  </si>
  <si>
    <t>P R I J A V N A   L I S T A</t>
  </si>
  <si>
    <t xml:space="preserve">Pia  </t>
  </si>
  <si>
    <t>PUST</t>
  </si>
  <si>
    <t>Mila</t>
  </si>
  <si>
    <t xml:space="preserve">Neja </t>
  </si>
  <si>
    <t>Vika</t>
  </si>
  <si>
    <t>GOLČER</t>
  </si>
  <si>
    <t>KAČIČNIK</t>
  </si>
  <si>
    <t xml:space="preserve">Brina </t>
  </si>
  <si>
    <t>KOVAČ</t>
  </si>
  <si>
    <t>Obalni KSS SS</t>
  </si>
  <si>
    <t>Žanamari</t>
  </si>
  <si>
    <t>KOREN</t>
  </si>
  <si>
    <t>ZAČNE</t>
  </si>
  <si>
    <t>Koeficijent skupine</t>
  </si>
  <si>
    <t>Rio</t>
  </si>
  <si>
    <t>Jupiter</t>
  </si>
  <si>
    <t>Swordtail</t>
  </si>
  <si>
    <t>LET</t>
  </si>
  <si>
    <t>FIG</t>
  </si>
  <si>
    <t>Koef</t>
  </si>
  <si>
    <t>S1</t>
  </si>
  <si>
    <t>S2</t>
  </si>
  <si>
    <t>S3</t>
  </si>
  <si>
    <t>S4</t>
  </si>
  <si>
    <t>S5</t>
  </si>
  <si>
    <t>S6</t>
  </si>
  <si>
    <t>SUM</t>
  </si>
  <si>
    <t>OBVEZNE PRVINE - D E T A LJ N O</t>
  </si>
  <si>
    <t>konec:</t>
  </si>
  <si>
    <t>REZULTATI - UVRSTITEV (OBVEZNE PRVINE)</t>
  </si>
  <si>
    <t>Rezultat</t>
  </si>
  <si>
    <t>UVRSTITEV</t>
  </si>
  <si>
    <t>Suzana Kremžar</t>
  </si>
  <si>
    <t>Tanja Delopst</t>
  </si>
  <si>
    <t>ZVONAREVA</t>
  </si>
  <si>
    <t>Jana</t>
  </si>
  <si>
    <t>Obalni KSP SS</t>
  </si>
  <si>
    <t>TOROMANOVIĆ</t>
  </si>
  <si>
    <t>Kanita</t>
  </si>
  <si>
    <t>KLIMOVA</t>
  </si>
  <si>
    <t>Sofija</t>
  </si>
  <si>
    <t>Kranj</t>
  </si>
  <si>
    <t>MARČUN</t>
  </si>
  <si>
    <t>Brina</t>
  </si>
  <si>
    <t>ZORIČ</t>
  </si>
  <si>
    <t>PESRL</t>
  </si>
  <si>
    <t>TRČEK</t>
  </si>
  <si>
    <t>Krško</t>
  </si>
  <si>
    <t>KSP Krško</t>
  </si>
  <si>
    <t>MEŽIČ</t>
  </si>
  <si>
    <t>Maruša</t>
  </si>
  <si>
    <t>UREK</t>
  </si>
  <si>
    <t>Pavlina</t>
  </si>
  <si>
    <t>Martina</t>
  </si>
  <si>
    <t>CAVOTTA</t>
  </si>
  <si>
    <t xml:space="preserve">Julija </t>
  </si>
  <si>
    <t>SOTLAR</t>
  </si>
  <si>
    <t>ST PK Triglav Kranj</t>
  </si>
  <si>
    <t>KUP Katalina Ljubljana</t>
  </si>
  <si>
    <t>Ariana</t>
  </si>
  <si>
    <t>OPOMBA: Vrstni red nastopa tekmovalk v figurah je bil računalniško izžreban 14.03.2019.</t>
  </si>
  <si>
    <t>DP skladnostno plavanje, Kranj, 18.03.2018, - MLAJŠE MLADINKE (2004, 2005, 2006)</t>
  </si>
  <si>
    <t>absolutno</t>
  </si>
  <si>
    <t>Marta Zorko</t>
  </si>
  <si>
    <t>Jana Lozar Krivec</t>
  </si>
  <si>
    <t>Lana Pirc</t>
  </si>
  <si>
    <t>Katja Štrakl</t>
  </si>
  <si>
    <t>Agnieszka Siegienczuk</t>
  </si>
  <si>
    <t>S7</t>
  </si>
  <si>
    <t>Štartna številka 1</t>
  </si>
  <si>
    <t>Štartna številka 6</t>
  </si>
  <si>
    <t>Štartna številka 16</t>
  </si>
  <si>
    <t>Štartna številka 11</t>
  </si>
  <si>
    <t xml:space="preserve">DRŽAVNO PRVENSTVO 2019 </t>
  </si>
  <si>
    <t xml:space="preserve"> OBVEZNE PRVINE</t>
  </si>
  <si>
    <t>KRANJ 17.03.2019</t>
  </si>
  <si>
    <t xml:space="preserve"> </t>
  </si>
  <si>
    <t>Darina Svozilova</t>
  </si>
  <si>
    <t>TAJNIK TEKMOVANJA</t>
  </si>
  <si>
    <t>Uroš Dular</t>
  </si>
  <si>
    <t>GLAVNI ZAPISNIČAR</t>
  </si>
  <si>
    <t>Marjan Seljak</t>
  </si>
  <si>
    <t>Natalija Korošec</t>
  </si>
  <si>
    <t>Janja Skarlovnik</t>
  </si>
  <si>
    <t>Ajda Vrabič</t>
  </si>
  <si>
    <t>ZDRAVSTVENA OSKRBA</t>
  </si>
  <si>
    <t>NAPOVEDOVALEC</t>
  </si>
  <si>
    <t>1.</t>
  </si>
  <si>
    <t>Anja Zorko</t>
  </si>
  <si>
    <t>2.</t>
  </si>
  <si>
    <t>3.</t>
  </si>
  <si>
    <t>Darja Kisovec Trček</t>
  </si>
  <si>
    <t>4.</t>
  </si>
  <si>
    <t>5.</t>
  </si>
  <si>
    <t>6.</t>
  </si>
  <si>
    <t>Polona Travnikar Pouh</t>
  </si>
  <si>
    <t>7.</t>
  </si>
  <si>
    <t>Neja Šimon</t>
  </si>
  <si>
    <t>Nataša Britovšek</t>
  </si>
  <si>
    <t>Patricija Kranjc</t>
  </si>
  <si>
    <t>8.</t>
  </si>
  <si>
    <t>Anja Zorko, Raquel Blanco Torrente</t>
  </si>
  <si>
    <t>KSP Rusalka, Velenje</t>
  </si>
  <si>
    <t>Pia Katarina Kremžar, Suzana Kremžar</t>
  </si>
  <si>
    <t>KSP Krško, Krško</t>
  </si>
  <si>
    <t>Obalni KSS, Koper</t>
  </si>
  <si>
    <t>Neja Šimon, Dijana Džamastagić</t>
  </si>
  <si>
    <t>Deklice U10 (2009 +)</t>
  </si>
  <si>
    <t>Kadetinje U12 (2008, 2007)</t>
  </si>
  <si>
    <t>Mlajše mladinke U15 (2006, 2005, 2004)</t>
  </si>
  <si>
    <t>Starejše mladinke U18 (2003, 2002, 2001)</t>
  </si>
  <si>
    <t>ZAPISNIČARKI</t>
  </si>
  <si>
    <t>ŠTARTNA   LISTA</t>
  </si>
  <si>
    <t>MLAJŠE MLADINKE U15 (2004, 2005, 2006)</t>
  </si>
  <si>
    <t>MESTO</t>
  </si>
  <si>
    <t>TOČKE</t>
  </si>
  <si>
    <t>Sodnice: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</si>
  <si>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</si>
  <si>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</si>
  <si>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</si>
  <si>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</si>
  <si>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</si>
  <si>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</si>
  <si>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</si>
  <si>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</si>
  <si>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</si>
  <si>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</si>
  <si>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</si>
  <si>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začne:</t>
  </si>
  <si>
    <t>Št.št.</t>
  </si>
  <si>
    <t>VODSTVO TEKMOVANJA:</t>
  </si>
  <si>
    <t>SODNIŠKI ZBOR DP 2019 - PRVINE:</t>
  </si>
  <si>
    <t>14:00 - 14:45</t>
  </si>
  <si>
    <t>15:00 - 16:30</t>
  </si>
  <si>
    <t xml:space="preserve">Kadetinje U12 </t>
  </si>
  <si>
    <t>Starejše mladinke U18</t>
  </si>
  <si>
    <t>Deklice U10</t>
  </si>
  <si>
    <t>Mlajše mladinke U15</t>
  </si>
  <si>
    <t>KLUB:</t>
  </si>
  <si>
    <t>TRENERKE:</t>
  </si>
  <si>
    <t>začetek: 15.15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</si>
</sst>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dd&quot;.&quot;mm&quot;.&quot;yy"/>
    <numFmt numFmtId="167" formatCode="#,##0.00000"/>
  </numFmts>
  <fonts count="37" x14ac:knownFonts="1">
    <font>
      <sz val="11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FF0000"/>
      <name val="Arial"/>
      <family val="2"/>
      <charset val="238"/>
    </font>
    <font>
      <sz val="7.5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7.5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7.5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5" fontId="1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4" fillId="3" borderId="0" xfId="0" applyFont="1" applyFill="1"/>
    <xf numFmtId="165" fontId="2" fillId="3" borderId="0" xfId="0" applyNumberFormat="1" applyFont="1" applyFill="1" applyAlignment="1">
      <alignment horizontal="center" vertical="center" wrapText="1"/>
    </xf>
    <xf numFmtId="165" fontId="15" fillId="0" borderId="0" xfId="0" applyNumberFormat="1" applyFont="1"/>
    <xf numFmtId="0" fontId="15" fillId="0" borderId="0" xfId="0" applyFont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/>
    <xf numFmtId="164" fontId="10" fillId="2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5" fontId="17" fillId="0" borderId="0" xfId="0" applyNumberFormat="1" applyFont="1" applyAlignment="1">
      <alignment horizontal="right" vertical="center" wrapText="1"/>
    </xf>
    <xf numFmtId="0" fontId="18" fillId="0" borderId="3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7" fillId="4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0" xfId="0" applyFont="1"/>
    <xf numFmtId="165" fontId="27" fillId="0" borderId="0" xfId="0" applyNumberFormat="1" applyFont="1" applyFill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center" vertical="center" wrapText="1"/>
    </xf>
    <xf numFmtId="0" fontId="6" fillId="3" borderId="0" xfId="0" applyFont="1" applyFill="1"/>
    <xf numFmtId="165" fontId="27" fillId="3" borderId="0" xfId="0" applyNumberFormat="1" applyFont="1" applyFill="1" applyAlignment="1">
      <alignment horizontal="center" vertical="center" wrapText="1"/>
    </xf>
    <xf numFmtId="0" fontId="28" fillId="3" borderId="0" xfId="0" applyFont="1" applyFill="1"/>
    <xf numFmtId="165" fontId="28" fillId="0" borderId="0" xfId="0" applyNumberFormat="1" applyFont="1"/>
    <xf numFmtId="165" fontId="27" fillId="3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4" fillId="0" borderId="0" xfId="0" applyFont="1" applyFill="1" applyAlignment="1">
      <alignment horizontal="right" vertical="center" wrapText="1"/>
    </xf>
    <xf numFmtId="167" fontId="27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1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/>
    <xf numFmtId="1" fontId="0" fillId="5" borderId="4" xfId="0" applyNumberForma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22" fillId="0" borderId="0" xfId="0" applyFont="1"/>
    <xf numFmtId="0" fontId="24" fillId="0" borderId="0" xfId="0" applyFont="1"/>
    <xf numFmtId="0" fontId="27" fillId="0" borderId="0" xfId="0" applyFont="1"/>
    <xf numFmtId="0" fontId="27" fillId="0" borderId="0" xfId="0" applyFont="1" applyAlignment="1">
      <alignment horizontal="left"/>
    </xf>
    <xf numFmtId="0" fontId="18" fillId="0" borderId="0" xfId="0" applyFont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22" fillId="0" borderId="0" xfId="0" applyFont="1" applyBorder="1"/>
    <xf numFmtId="0" fontId="5" fillId="0" borderId="7" xfId="0" applyFont="1" applyFill="1" applyBorder="1"/>
    <xf numFmtId="0" fontId="16" fillId="0" borderId="0" xfId="0" applyFont="1" applyBorder="1"/>
    <xf numFmtId="0" fontId="27" fillId="0" borderId="8" xfId="0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/>
    <xf numFmtId="0" fontId="27" fillId="0" borderId="9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0" fontId="6" fillId="6" borderId="9" xfId="0" applyFont="1" applyFill="1" applyBorder="1"/>
    <xf numFmtId="0" fontId="6" fillId="6" borderId="9" xfId="0" applyFont="1" applyFill="1" applyBorder="1" applyAlignment="1">
      <alignment horizontal="left" vertical="center"/>
    </xf>
    <xf numFmtId="0" fontId="27" fillId="6" borderId="9" xfId="0" applyFont="1" applyFill="1" applyBorder="1"/>
    <xf numFmtId="0" fontId="6" fillId="0" borderId="9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/>
    <xf numFmtId="0" fontId="0" fillId="0" borderId="0" xfId="0" applyBorder="1"/>
    <xf numFmtId="0" fontId="23" fillId="0" borderId="0" xfId="0" applyFont="1" applyBorder="1"/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5" fontId="3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35" fillId="0" borderId="0" xfId="0" applyFont="1" applyFill="1" applyAlignment="1">
      <alignment horizontal="left" vertical="center" wrapText="1"/>
    </xf>
    <xf numFmtId="167" fontId="31" fillId="0" borderId="0" xfId="0" applyNumberFormat="1" applyFont="1" applyFill="1" applyAlignment="1">
      <alignment horizontal="left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center"/>
    </xf>
    <xf numFmtId="165" fontId="24" fillId="3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28" fillId="0" borderId="0" xfId="0" applyNumberFormat="1" applyFont="1" applyBorder="1"/>
    <xf numFmtId="0" fontId="28" fillId="0" borderId="0" xfId="0" applyFont="1" applyBorder="1"/>
    <xf numFmtId="0" fontId="27" fillId="6" borderId="0" xfId="0" applyFont="1" applyFill="1" applyBorder="1"/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0" xfId="0" applyFont="1"/>
    <xf numFmtId="0" fontId="20" fillId="0" borderId="0" xfId="0" applyFont="1" applyAlignment="1">
      <alignment horizontal="center"/>
    </xf>
    <xf numFmtId="166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229870</xdr:colOff>
      <xdr:row>3</xdr:row>
      <xdr:rowOff>1</xdr:rowOff>
    </xdr:from>
    <xdr:to>
      <xdr:col>4</xdr:col>
      <xdr:colOff>1295400</xdr:colOff>
      <xdr:row>11</xdr:row>
      <xdr:rowOff>45253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695" y="752476"/>
          <a:ext cx="2294255" cy="1569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76200</xdr:rowOff>
    </xdr:from>
    <xdr:to>
      <xdr:col>4</xdr:col>
      <xdr:colOff>827405</xdr:colOff>
      <xdr:row>46</xdr:row>
      <xdr:rowOff>121452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7448550"/>
          <a:ext cx="2294255" cy="1569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39</xdr:row>
      <xdr:rowOff>47625</xdr:rowOff>
    </xdr:from>
    <xdr:to>
      <xdr:col>5</xdr:col>
      <xdr:colOff>636905</xdr:colOff>
      <xdr:row>47</xdr:row>
      <xdr:rowOff>92877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7696200"/>
          <a:ext cx="2294255" cy="15692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39</xdr:row>
      <xdr:rowOff>47625</xdr:rowOff>
    </xdr:from>
    <xdr:to>
      <xdr:col>5</xdr:col>
      <xdr:colOff>636905</xdr:colOff>
      <xdr:row>47</xdr:row>
      <xdr:rowOff>92877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719D77B-636D-4E07-A78F-F5197315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7696200"/>
          <a:ext cx="2294255" cy="156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57"/>
  <sheetViews>
    <sheetView topLeftCell="A22" workbookViewId="0">
      <selection activeCell="E30" sqref="E30:E36"/>
    </sheetView>
  </sheetViews>
  <sheetFormatPr defaultColWidth="9.85546875" defaultRowHeight="11.25" customHeight="1" x14ac:dyDescent="0.25"/>
  <cols>
    <col min="1" max="1" width="4.140625" style="116" customWidth="1"/>
    <col min="2" max="2" width="23.140625" style="114" customWidth="1"/>
    <col min="3" max="3" width="20.28515625" style="114" customWidth="1"/>
    <col min="4" max="4" width="18.42578125" style="115" customWidth="1"/>
    <col min="5" max="5" width="20.140625" style="114" customWidth="1"/>
    <col min="6" max="6" width="8.42578125" style="114" customWidth="1"/>
    <col min="7" max="944" width="11.7109375" style="114" customWidth="1"/>
  </cols>
  <sheetData>
    <row r="1" spans="1:5" ht="21.75" customHeight="1" x14ac:dyDescent="0.25">
      <c r="A1" s="179" t="s">
        <v>92</v>
      </c>
      <c r="B1" s="179"/>
      <c r="C1" s="179"/>
      <c r="D1" s="179"/>
      <c r="E1" s="179"/>
    </row>
    <row r="2" spans="1:5" ht="20.25" customHeight="1" x14ac:dyDescent="0.25">
      <c r="A2" s="180" t="s">
        <v>93</v>
      </c>
      <c r="B2" s="180"/>
      <c r="C2" s="180"/>
      <c r="D2" s="180"/>
      <c r="E2" s="180"/>
    </row>
    <row r="3" spans="1:5" ht="17.25" customHeight="1" x14ac:dyDescent="0.25">
      <c r="A3" s="175"/>
      <c r="B3" s="175"/>
      <c r="C3" s="175"/>
      <c r="D3" s="175"/>
      <c r="E3" s="175"/>
    </row>
    <row r="4" spans="1:5" ht="17.25" customHeight="1" x14ac:dyDescent="0.25">
      <c r="A4" s="174" t="s">
        <v>126</v>
      </c>
      <c r="B4" s="174"/>
      <c r="C4" s="174"/>
      <c r="D4" s="174"/>
      <c r="E4" s="174"/>
    </row>
    <row r="5" spans="1:5" ht="15.75" customHeight="1" x14ac:dyDescent="0.25">
      <c r="A5" s="174" t="s">
        <v>127</v>
      </c>
      <c r="B5" s="174"/>
      <c r="C5" s="174"/>
      <c r="D5" s="174"/>
      <c r="E5" s="174"/>
    </row>
    <row r="6" spans="1:5" ht="16.5" customHeight="1" x14ac:dyDescent="0.25">
      <c r="A6" s="174" t="s">
        <v>128</v>
      </c>
      <c r="B6" s="174"/>
      <c r="C6" s="174"/>
      <c r="D6" s="174"/>
      <c r="E6" s="174"/>
    </row>
    <row r="7" spans="1:5" ht="17.25" customHeight="1" x14ac:dyDescent="0.25">
      <c r="A7" s="174" t="s">
        <v>129</v>
      </c>
      <c r="B7" s="174"/>
      <c r="C7" s="174"/>
      <c r="D7" s="174"/>
      <c r="E7" s="174"/>
    </row>
    <row r="8" spans="1:5" ht="15" x14ac:dyDescent="0.25">
      <c r="A8" s="175"/>
      <c r="B8" s="175"/>
      <c r="C8" s="175"/>
      <c r="D8" s="175"/>
      <c r="E8" s="175"/>
    </row>
    <row r="9" spans="1:5" ht="15" x14ac:dyDescent="0.25"/>
    <row r="10" spans="1:5" ht="15" x14ac:dyDescent="0.25"/>
    <row r="11" spans="1:5" ht="15" x14ac:dyDescent="0.25"/>
    <row r="12" spans="1:5" ht="15" x14ac:dyDescent="0.25">
      <c r="C12" s="117" t="s">
        <v>94</v>
      </c>
    </row>
    <row r="13" spans="1:5" ht="17.25" customHeight="1" x14ac:dyDescent="0.25">
      <c r="B13" s="114" t="s">
        <v>95</v>
      </c>
    </row>
    <row r="14" spans="1:5" ht="15" x14ac:dyDescent="0.25">
      <c r="B14" s="117" t="s">
        <v>149</v>
      </c>
      <c r="C14" s="118"/>
      <c r="D14" s="119"/>
      <c r="E14" s="118"/>
    </row>
    <row r="15" spans="1:5" ht="6.75" customHeight="1" x14ac:dyDescent="0.25">
      <c r="B15" s="117"/>
      <c r="C15" s="118"/>
      <c r="E15" s="118"/>
    </row>
    <row r="16" spans="1:5" ht="15" x14ac:dyDescent="0.25">
      <c r="B16" s="178" t="s">
        <v>97</v>
      </c>
      <c r="C16" s="178"/>
      <c r="D16" s="120" t="s">
        <v>98</v>
      </c>
    </row>
    <row r="17" spans="1:5" ht="15" x14ac:dyDescent="0.25">
      <c r="B17" s="118" t="s">
        <v>99</v>
      </c>
      <c r="C17" s="118"/>
      <c r="D17" s="120" t="s">
        <v>100</v>
      </c>
    </row>
    <row r="18" spans="1:5" ht="15" x14ac:dyDescent="0.25">
      <c r="B18" s="178" t="s">
        <v>130</v>
      </c>
      <c r="C18" s="178"/>
      <c r="D18" s="120" t="s">
        <v>101</v>
      </c>
    </row>
    <row r="19" spans="1:5" ht="15" x14ac:dyDescent="0.25">
      <c r="B19" s="118"/>
      <c r="C19" s="118"/>
      <c r="D19" s="118" t="s">
        <v>102</v>
      </c>
    </row>
    <row r="20" spans="1:5" ht="15" x14ac:dyDescent="0.25">
      <c r="B20" s="118"/>
      <c r="C20" s="118"/>
      <c r="D20" s="118" t="s">
        <v>101</v>
      </c>
    </row>
    <row r="21" spans="1:5" ht="15" x14ac:dyDescent="0.25">
      <c r="B21" s="118"/>
      <c r="C21" s="118"/>
      <c r="D21" s="118" t="s">
        <v>103</v>
      </c>
    </row>
    <row r="22" spans="1:5" ht="15" x14ac:dyDescent="0.25">
      <c r="B22" s="178" t="s">
        <v>104</v>
      </c>
      <c r="C22" s="178"/>
      <c r="D22" s="120" t="s">
        <v>83</v>
      </c>
    </row>
    <row r="23" spans="1:5" ht="15" x14ac:dyDescent="0.25">
      <c r="B23" s="118" t="s">
        <v>105</v>
      </c>
      <c r="C23" s="118"/>
      <c r="D23" s="121" t="s">
        <v>51</v>
      </c>
    </row>
    <row r="24" spans="1:5" ht="15" x14ac:dyDescent="0.25">
      <c r="B24"/>
      <c r="C24"/>
      <c r="D24"/>
      <c r="E24" s="60"/>
    </row>
    <row r="25" spans="1:5" ht="15" x14ac:dyDescent="0.25">
      <c r="B25"/>
      <c r="C25"/>
      <c r="D25"/>
      <c r="E25" s="60"/>
    </row>
    <row r="26" spans="1:5" ht="15" x14ac:dyDescent="0.25">
      <c r="B26" s="122" t="s">
        <v>150</v>
      </c>
      <c r="C26"/>
      <c r="D26"/>
      <c r="E26" s="60"/>
    </row>
    <row r="27" spans="1:5" ht="9.75" customHeight="1" x14ac:dyDescent="0.25">
      <c r="B27" s="122"/>
      <c r="C27"/>
      <c r="D27"/>
      <c r="E27" s="60"/>
    </row>
    <row r="28" spans="1:5" ht="15" x14ac:dyDescent="0.25">
      <c r="A28" s="123"/>
      <c r="B28" s="176" t="s">
        <v>151</v>
      </c>
      <c r="C28" s="177"/>
      <c r="D28" s="176" t="s">
        <v>152</v>
      </c>
      <c r="E28" s="177"/>
    </row>
    <row r="29" spans="1:5" ht="15" x14ac:dyDescent="0.25">
      <c r="A29" s="123"/>
      <c r="B29" s="124" t="s">
        <v>153</v>
      </c>
      <c r="C29" s="124" t="s">
        <v>154</v>
      </c>
      <c r="D29" s="124" t="s">
        <v>155</v>
      </c>
      <c r="E29" s="124" t="s">
        <v>156</v>
      </c>
    </row>
    <row r="30" spans="1:5" ht="15" x14ac:dyDescent="0.25">
      <c r="A30" s="125" t="s">
        <v>106</v>
      </c>
      <c r="B30" s="126" t="s">
        <v>86</v>
      </c>
      <c r="C30" s="127" t="s">
        <v>107</v>
      </c>
      <c r="D30" s="128" t="s">
        <v>116</v>
      </c>
      <c r="E30" s="127" t="s">
        <v>51</v>
      </c>
    </row>
    <row r="31" spans="1:5" ht="15" x14ac:dyDescent="0.25">
      <c r="A31" s="125" t="s">
        <v>108</v>
      </c>
      <c r="B31" s="129" t="s">
        <v>85</v>
      </c>
      <c r="C31" s="129" t="s">
        <v>51</v>
      </c>
      <c r="D31" s="129" t="s">
        <v>96</v>
      </c>
      <c r="E31" s="129" t="s">
        <v>85</v>
      </c>
    </row>
    <row r="32" spans="1:5" ht="15" x14ac:dyDescent="0.25">
      <c r="A32" s="125" t="s">
        <v>109</v>
      </c>
      <c r="B32" s="130" t="s">
        <v>117</v>
      </c>
      <c r="C32" s="130" t="s">
        <v>110</v>
      </c>
      <c r="D32" s="130" t="s">
        <v>117</v>
      </c>
      <c r="E32" s="131" t="s">
        <v>84</v>
      </c>
    </row>
    <row r="33" spans="1:5" ht="15" x14ac:dyDescent="0.25">
      <c r="A33" s="132" t="s">
        <v>111</v>
      </c>
      <c r="B33" s="133" t="s">
        <v>116</v>
      </c>
      <c r="C33" s="134" t="s">
        <v>96</v>
      </c>
      <c r="D33" s="134" t="s">
        <v>107</v>
      </c>
      <c r="E33" s="135" t="s">
        <v>86</v>
      </c>
    </row>
    <row r="34" spans="1:5" ht="15" x14ac:dyDescent="0.25">
      <c r="A34" s="125" t="s">
        <v>112</v>
      </c>
      <c r="B34" s="130" t="s">
        <v>118</v>
      </c>
      <c r="C34" s="130" t="s">
        <v>103</v>
      </c>
      <c r="D34" s="130" t="s">
        <v>110</v>
      </c>
      <c r="E34" s="136" t="s">
        <v>83</v>
      </c>
    </row>
    <row r="35" spans="1:5" ht="15" x14ac:dyDescent="0.25">
      <c r="A35" s="125" t="s">
        <v>113</v>
      </c>
      <c r="B35" s="136" t="s">
        <v>83</v>
      </c>
      <c r="C35" s="129" t="s">
        <v>114</v>
      </c>
      <c r="D35" s="129" t="s">
        <v>114</v>
      </c>
      <c r="E35" s="129" t="s">
        <v>52</v>
      </c>
    </row>
    <row r="36" spans="1:5" ht="15" x14ac:dyDescent="0.25">
      <c r="A36" s="125" t="s">
        <v>115</v>
      </c>
      <c r="B36" s="137" t="s">
        <v>52</v>
      </c>
      <c r="C36" s="138" t="s">
        <v>84</v>
      </c>
      <c r="D36" s="139" t="s">
        <v>118</v>
      </c>
      <c r="E36" s="137" t="s">
        <v>82</v>
      </c>
    </row>
    <row r="37" spans="1:5" ht="15" x14ac:dyDescent="0.25">
      <c r="A37" s="123"/>
      <c r="B37" s="140"/>
      <c r="C37" s="140"/>
      <c r="D37" s="140"/>
      <c r="E37" s="141"/>
    </row>
    <row r="38" spans="1:5" ht="15" x14ac:dyDescent="0.25"/>
    <row r="39" spans="1:5" ht="18.75" customHeight="1" x14ac:dyDescent="0.25">
      <c r="B39" s="122" t="s">
        <v>157</v>
      </c>
      <c r="C39" s="122"/>
      <c r="D39" s="122" t="s">
        <v>158</v>
      </c>
      <c r="E39" s="122"/>
    </row>
    <row r="40" spans="1:5" ht="7.5" customHeight="1" x14ac:dyDescent="0.25">
      <c r="B40" s="122"/>
      <c r="C40" s="122"/>
      <c r="D40" s="122"/>
      <c r="E40" s="122"/>
    </row>
    <row r="41" spans="1:5" ht="15" customHeight="1" x14ac:dyDescent="0.25">
      <c r="B41" s="173" t="s">
        <v>77</v>
      </c>
      <c r="C41" s="173"/>
      <c r="D41" s="173" t="s">
        <v>120</v>
      </c>
      <c r="E41" s="173"/>
    </row>
    <row r="42" spans="1:5" ht="15" customHeight="1" x14ac:dyDescent="0.25">
      <c r="B42" s="173" t="s">
        <v>121</v>
      </c>
      <c r="C42" s="173"/>
      <c r="D42" s="173" t="s">
        <v>122</v>
      </c>
      <c r="E42" s="173"/>
    </row>
    <row r="43" spans="1:5" ht="15" customHeight="1" x14ac:dyDescent="0.25">
      <c r="B43" s="173" t="s">
        <v>123</v>
      </c>
      <c r="C43" s="173"/>
      <c r="D43" s="173" t="s">
        <v>96</v>
      </c>
      <c r="E43" s="173"/>
    </row>
    <row r="44" spans="1:5" ht="15" customHeight="1" x14ac:dyDescent="0.25">
      <c r="B44" s="173" t="s">
        <v>76</v>
      </c>
      <c r="C44" s="173"/>
      <c r="D44" s="173" t="s">
        <v>86</v>
      </c>
      <c r="E44" s="173"/>
    </row>
    <row r="45" spans="1:5" ht="15" customHeight="1" x14ac:dyDescent="0.25">
      <c r="B45" s="173" t="s">
        <v>124</v>
      </c>
      <c r="C45" s="173"/>
      <c r="D45" s="173" t="s">
        <v>125</v>
      </c>
      <c r="E45" s="173"/>
    </row>
    <row r="47" spans="1:5" ht="11.25" customHeight="1" x14ac:dyDescent="0.25">
      <c r="B47" s="116"/>
    </row>
    <row r="50" spans="2:5" ht="11.25" customHeight="1" x14ac:dyDescent="0.25">
      <c r="B50"/>
      <c r="C50"/>
      <c r="D50"/>
      <c r="E50"/>
    </row>
    <row r="51" spans="2:5" ht="11.25" customHeight="1" x14ac:dyDescent="0.25">
      <c r="B51"/>
      <c r="C51"/>
      <c r="D51"/>
      <c r="E51"/>
    </row>
    <row r="52" spans="2:5" ht="11.25" customHeight="1" x14ac:dyDescent="0.25">
      <c r="B52"/>
      <c r="C52"/>
      <c r="D52"/>
      <c r="E52"/>
    </row>
    <row r="53" spans="2:5" ht="11.25" customHeight="1" x14ac:dyDescent="0.25">
      <c r="B53"/>
      <c r="C53"/>
      <c r="D53"/>
      <c r="E53"/>
    </row>
    <row r="54" spans="2:5" ht="11.25" customHeight="1" x14ac:dyDescent="0.25">
      <c r="B54"/>
      <c r="C54"/>
      <c r="D54"/>
      <c r="E54"/>
    </row>
    <row r="55" spans="2:5" ht="11.25" customHeight="1" x14ac:dyDescent="0.25">
      <c r="B55"/>
      <c r="C55"/>
      <c r="D55"/>
      <c r="E55"/>
    </row>
    <row r="56" spans="2:5" ht="11.25" customHeight="1" x14ac:dyDescent="0.25">
      <c r="B56"/>
      <c r="C56"/>
      <c r="D56"/>
      <c r="E56"/>
    </row>
    <row r="57" spans="2:5" ht="11.25" customHeight="1" x14ac:dyDescent="0.25">
      <c r="B57"/>
      <c r="C57"/>
      <c r="D57"/>
      <c r="E57"/>
    </row>
  </sheetData>
  <mergeCells count="23">
    <mergeCell ref="B22:C22"/>
    <mergeCell ref="B16:C16"/>
    <mergeCell ref="B18:C18"/>
    <mergeCell ref="A1:E1"/>
    <mergeCell ref="A2:E2"/>
    <mergeCell ref="A3:E3"/>
    <mergeCell ref="A4:E4"/>
    <mergeCell ref="D45:E45"/>
    <mergeCell ref="A5:E5"/>
    <mergeCell ref="A6:E6"/>
    <mergeCell ref="A7:E7"/>
    <mergeCell ref="A8:E8"/>
    <mergeCell ref="B28:C28"/>
    <mergeCell ref="D28:E28"/>
    <mergeCell ref="B44:C44"/>
    <mergeCell ref="B45:C45"/>
    <mergeCell ref="B41:C41"/>
    <mergeCell ref="D41:E41"/>
    <mergeCell ref="B42:C42"/>
    <mergeCell ref="D42:E42"/>
    <mergeCell ref="B43:C43"/>
    <mergeCell ref="D43:E43"/>
    <mergeCell ref="D44:E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37" sqref="E37"/>
    </sheetView>
  </sheetViews>
  <sheetFormatPr defaultRowHeight="15" x14ac:dyDescent="0.25"/>
  <cols>
    <col min="1" max="1" width="5.28515625" customWidth="1"/>
    <col min="2" max="2" width="13.140625" customWidth="1"/>
    <col min="3" max="3" width="17.42578125" customWidth="1"/>
    <col min="5" max="5" width="22.42578125" customWidth="1"/>
    <col min="6" max="6" width="13.42578125" customWidth="1"/>
  </cols>
  <sheetData>
    <row r="1" spans="1:6" x14ac:dyDescent="0.25">
      <c r="A1" s="181" t="s">
        <v>132</v>
      </c>
      <c r="B1" s="181"/>
      <c r="C1" s="181"/>
      <c r="D1" s="181"/>
      <c r="E1" s="181"/>
      <c r="F1" s="181"/>
    </row>
    <row r="2" spans="1:6" x14ac:dyDescent="0.25">
      <c r="A2" s="2"/>
      <c r="B2" s="2"/>
      <c r="C2" s="2"/>
      <c r="D2" s="3"/>
      <c r="E2" s="2"/>
      <c r="F2" s="3"/>
    </row>
    <row r="3" spans="1:6" x14ac:dyDescent="0.25">
      <c r="A3" s="181" t="s">
        <v>18</v>
      </c>
      <c r="B3" s="181"/>
      <c r="C3" s="181"/>
      <c r="D3" s="181"/>
      <c r="E3" s="181"/>
      <c r="F3" s="181"/>
    </row>
    <row r="4" spans="1:6" x14ac:dyDescent="0.25">
      <c r="A4" s="2"/>
      <c r="B4" s="2"/>
      <c r="C4" s="2"/>
      <c r="D4" s="3"/>
      <c r="E4" s="2"/>
      <c r="F4" s="3"/>
    </row>
    <row r="5" spans="1:6" x14ac:dyDescent="0.25">
      <c r="A5" s="2"/>
      <c r="B5" s="2"/>
      <c r="C5" s="2"/>
      <c r="D5" s="3"/>
      <c r="E5" s="2"/>
      <c r="F5" s="1"/>
    </row>
    <row r="6" spans="1:6" x14ac:dyDescent="0.25">
      <c r="A6" s="4" t="s">
        <v>0</v>
      </c>
      <c r="B6" s="4" t="s">
        <v>1</v>
      </c>
      <c r="C6" s="4" t="s">
        <v>2</v>
      </c>
      <c r="D6" s="1" t="s">
        <v>3</v>
      </c>
      <c r="E6" s="4" t="s">
        <v>4</v>
      </c>
      <c r="F6" s="1" t="s">
        <v>5</v>
      </c>
    </row>
    <row r="7" spans="1:6" x14ac:dyDescent="0.25">
      <c r="A7" s="4"/>
      <c r="B7" s="4"/>
      <c r="C7" s="4"/>
      <c r="D7" s="1"/>
      <c r="E7" s="4"/>
      <c r="F7" s="1"/>
    </row>
    <row r="8" spans="1:6" x14ac:dyDescent="0.25">
      <c r="A8" s="2">
        <v>1</v>
      </c>
      <c r="B8" s="28" t="s">
        <v>57</v>
      </c>
      <c r="C8" s="28" t="s">
        <v>56</v>
      </c>
      <c r="D8" s="29">
        <v>2006</v>
      </c>
      <c r="E8" s="28" t="s">
        <v>55</v>
      </c>
      <c r="F8" s="29" t="s">
        <v>17</v>
      </c>
    </row>
    <row r="9" spans="1:6" x14ac:dyDescent="0.25">
      <c r="A9" s="2">
        <v>2</v>
      </c>
      <c r="B9" s="28" t="s">
        <v>72</v>
      </c>
      <c r="C9" s="28" t="s">
        <v>73</v>
      </c>
      <c r="D9" s="29">
        <v>2006</v>
      </c>
      <c r="E9" s="28" t="s">
        <v>55</v>
      </c>
      <c r="F9" s="29" t="s">
        <v>17</v>
      </c>
    </row>
    <row r="10" spans="1:6" x14ac:dyDescent="0.25">
      <c r="A10" s="2">
        <v>3</v>
      </c>
      <c r="B10" s="28" t="s">
        <v>74</v>
      </c>
      <c r="C10" s="28" t="s">
        <v>75</v>
      </c>
      <c r="D10" s="29">
        <v>2006</v>
      </c>
      <c r="E10" s="28" t="s">
        <v>55</v>
      </c>
      <c r="F10" s="29" t="s">
        <v>17</v>
      </c>
    </row>
    <row r="11" spans="1:6" x14ac:dyDescent="0.25">
      <c r="A11" s="2">
        <v>4</v>
      </c>
      <c r="B11" s="5" t="s">
        <v>29</v>
      </c>
      <c r="C11" s="5" t="s">
        <v>30</v>
      </c>
      <c r="D11" s="6">
        <v>2004</v>
      </c>
      <c r="E11" s="5" t="s">
        <v>28</v>
      </c>
      <c r="F11" s="6" t="s">
        <v>17</v>
      </c>
    </row>
    <row r="12" spans="1:6" x14ac:dyDescent="0.25">
      <c r="A12" s="28">
        <v>5</v>
      </c>
      <c r="B12" s="28" t="s">
        <v>14</v>
      </c>
      <c r="C12" s="28" t="s">
        <v>64</v>
      </c>
      <c r="D12" s="29">
        <v>2006</v>
      </c>
      <c r="E12" s="28" t="s">
        <v>76</v>
      </c>
      <c r="F12" s="29" t="s">
        <v>60</v>
      </c>
    </row>
    <row r="13" spans="1:6" x14ac:dyDescent="0.25">
      <c r="A13" s="28">
        <v>6</v>
      </c>
      <c r="B13" s="28" t="s">
        <v>8</v>
      </c>
      <c r="C13" s="28" t="s">
        <v>63</v>
      </c>
      <c r="D13" s="29">
        <v>2006</v>
      </c>
      <c r="E13" s="28" t="s">
        <v>76</v>
      </c>
      <c r="F13" s="29" t="s">
        <v>60</v>
      </c>
    </row>
    <row r="14" spans="1:6" x14ac:dyDescent="0.25">
      <c r="A14" s="2">
        <v>7</v>
      </c>
      <c r="B14" s="28" t="s">
        <v>62</v>
      </c>
      <c r="C14" s="28" t="s">
        <v>65</v>
      </c>
      <c r="D14" s="29">
        <v>2006</v>
      </c>
      <c r="E14" s="28" t="s">
        <v>76</v>
      </c>
      <c r="F14" s="29" t="s">
        <v>60</v>
      </c>
    </row>
    <row r="15" spans="1:6" x14ac:dyDescent="0.25">
      <c r="A15" s="2">
        <v>8</v>
      </c>
      <c r="B15" s="28" t="s">
        <v>62</v>
      </c>
      <c r="C15" s="28" t="s">
        <v>61</v>
      </c>
      <c r="D15" s="29">
        <v>2006</v>
      </c>
      <c r="E15" s="28" t="s">
        <v>76</v>
      </c>
      <c r="F15" s="29" t="s">
        <v>60</v>
      </c>
    </row>
    <row r="16" spans="1:6" x14ac:dyDescent="0.25">
      <c r="A16" s="2">
        <v>9</v>
      </c>
      <c r="B16" s="28" t="s">
        <v>69</v>
      </c>
      <c r="C16" s="28" t="s">
        <v>68</v>
      </c>
      <c r="D16" s="29">
        <v>2006</v>
      </c>
      <c r="E16" s="28" t="s">
        <v>67</v>
      </c>
      <c r="F16" s="29" t="s">
        <v>66</v>
      </c>
    </row>
    <row r="17" spans="1:6" x14ac:dyDescent="0.25">
      <c r="A17" s="2">
        <v>10</v>
      </c>
      <c r="B17" s="28" t="s">
        <v>71</v>
      </c>
      <c r="C17" s="28" t="s">
        <v>70</v>
      </c>
      <c r="D17" s="29">
        <v>2006</v>
      </c>
      <c r="E17" s="28" t="s">
        <v>67</v>
      </c>
      <c r="F17" s="29" t="s">
        <v>66</v>
      </c>
    </row>
    <row r="18" spans="1:6" x14ac:dyDescent="0.25">
      <c r="A18" s="2">
        <v>11</v>
      </c>
      <c r="B18" s="28" t="s">
        <v>59</v>
      </c>
      <c r="C18" s="28" t="s">
        <v>58</v>
      </c>
      <c r="D18" s="29">
        <v>2006</v>
      </c>
      <c r="E18" s="30" t="s">
        <v>77</v>
      </c>
      <c r="F18" s="29" t="s">
        <v>7</v>
      </c>
    </row>
    <row r="19" spans="1:6" x14ac:dyDescent="0.25">
      <c r="A19" s="2">
        <v>12</v>
      </c>
      <c r="B19" s="5" t="s">
        <v>21</v>
      </c>
      <c r="C19" s="5" t="s">
        <v>6</v>
      </c>
      <c r="D19" s="6">
        <v>2004</v>
      </c>
      <c r="E19" s="30" t="s">
        <v>77</v>
      </c>
      <c r="F19" s="3" t="s">
        <v>7</v>
      </c>
    </row>
    <row r="20" spans="1:6" x14ac:dyDescent="0.25">
      <c r="A20" s="2">
        <v>13</v>
      </c>
      <c r="B20" s="28" t="s">
        <v>54</v>
      </c>
      <c r="C20" s="28" t="s">
        <v>53</v>
      </c>
      <c r="D20" s="29">
        <v>2006</v>
      </c>
      <c r="E20" s="30" t="s">
        <v>77</v>
      </c>
      <c r="F20" s="29" t="s">
        <v>7</v>
      </c>
    </row>
    <row r="21" spans="1:6" x14ac:dyDescent="0.25">
      <c r="A21" s="2">
        <v>14</v>
      </c>
      <c r="B21" s="2" t="s">
        <v>19</v>
      </c>
      <c r="C21" s="2" t="s">
        <v>20</v>
      </c>
      <c r="D21" s="3">
        <v>2005</v>
      </c>
      <c r="E21" s="30" t="s">
        <v>77</v>
      </c>
      <c r="F21" s="3" t="s">
        <v>7</v>
      </c>
    </row>
    <row r="22" spans="1:6" x14ac:dyDescent="0.25">
      <c r="A22" s="2">
        <v>15</v>
      </c>
      <c r="B22" s="5" t="s">
        <v>12</v>
      </c>
      <c r="C22" s="5" t="s">
        <v>13</v>
      </c>
      <c r="D22" s="6">
        <v>2004</v>
      </c>
      <c r="E22" s="2" t="s">
        <v>10</v>
      </c>
      <c r="F22" s="3" t="s">
        <v>11</v>
      </c>
    </row>
    <row r="23" spans="1:6" x14ac:dyDescent="0.25">
      <c r="A23" s="2">
        <v>16</v>
      </c>
      <c r="B23" s="2" t="s">
        <v>8</v>
      </c>
      <c r="C23" s="2" t="s">
        <v>25</v>
      </c>
      <c r="D23" s="3">
        <v>2005</v>
      </c>
      <c r="E23" s="2" t="s">
        <v>10</v>
      </c>
      <c r="F23" s="3" t="s">
        <v>11</v>
      </c>
    </row>
    <row r="24" spans="1:6" x14ac:dyDescent="0.25">
      <c r="A24" s="2">
        <v>17</v>
      </c>
      <c r="B24" s="2" t="s">
        <v>15</v>
      </c>
      <c r="C24" s="2" t="s">
        <v>16</v>
      </c>
      <c r="D24" s="3">
        <v>2004</v>
      </c>
      <c r="E24" s="2" t="s">
        <v>10</v>
      </c>
      <c r="F24" s="3" t="s">
        <v>11</v>
      </c>
    </row>
    <row r="25" spans="1:6" x14ac:dyDescent="0.25">
      <c r="A25" s="2">
        <v>18</v>
      </c>
      <c r="B25" s="5" t="s">
        <v>22</v>
      </c>
      <c r="C25" s="5" t="s">
        <v>9</v>
      </c>
      <c r="D25" s="6">
        <v>2005</v>
      </c>
      <c r="E25" s="2" t="s">
        <v>10</v>
      </c>
      <c r="F25" s="3" t="s">
        <v>11</v>
      </c>
    </row>
    <row r="26" spans="1:6" x14ac:dyDescent="0.25">
      <c r="A26" s="2">
        <v>19</v>
      </c>
      <c r="B26" s="2" t="s">
        <v>23</v>
      </c>
      <c r="C26" s="2" t="s">
        <v>24</v>
      </c>
      <c r="D26" s="3">
        <v>2005</v>
      </c>
      <c r="E26" s="2" t="s">
        <v>10</v>
      </c>
      <c r="F26" s="3" t="s">
        <v>11</v>
      </c>
    </row>
    <row r="27" spans="1:6" x14ac:dyDescent="0.25">
      <c r="A27" s="28">
        <v>20</v>
      </c>
      <c r="B27" s="2" t="s">
        <v>26</v>
      </c>
      <c r="C27" s="2" t="s">
        <v>27</v>
      </c>
      <c r="D27" s="3">
        <v>2005</v>
      </c>
      <c r="E27" s="2" t="s">
        <v>10</v>
      </c>
      <c r="F27" s="3" t="s">
        <v>11</v>
      </c>
    </row>
    <row r="30" spans="1:6" x14ac:dyDescent="0.25">
      <c r="B30" s="5"/>
      <c r="C30" s="5"/>
      <c r="D30" s="6"/>
      <c r="E30" s="2"/>
      <c r="F30" s="3"/>
    </row>
    <row r="31" spans="1:6" x14ac:dyDescent="0.25">
      <c r="B31" s="5"/>
      <c r="C31" s="5"/>
      <c r="D31" s="6"/>
      <c r="E31" s="5"/>
      <c r="F31" s="6"/>
    </row>
    <row r="33" spans="2:6" x14ac:dyDescent="0.25">
      <c r="B33" s="2"/>
      <c r="C33" s="2"/>
      <c r="D33" s="3"/>
      <c r="E33" s="2"/>
      <c r="F33" s="3"/>
    </row>
    <row r="38" spans="2:6" x14ac:dyDescent="0.25">
      <c r="B38" s="28"/>
      <c r="C38" s="28"/>
      <c r="D38" s="29"/>
      <c r="E38" s="28"/>
      <c r="F38" s="29"/>
    </row>
    <row r="39" spans="2:6" x14ac:dyDescent="0.25">
      <c r="B39" s="28"/>
      <c r="C39" s="28"/>
      <c r="D39" s="29"/>
      <c r="E39" s="28"/>
      <c r="F39" s="29"/>
    </row>
    <row r="40" spans="2:6" x14ac:dyDescent="0.25">
      <c r="B40" s="28"/>
      <c r="C40" s="28"/>
      <c r="D40" s="29"/>
      <c r="E40" s="28"/>
      <c r="F40" s="29"/>
    </row>
    <row r="41" spans="2:6" x14ac:dyDescent="0.25">
      <c r="B41" s="28"/>
      <c r="C41" s="28"/>
      <c r="D41" s="29"/>
      <c r="E41" s="28"/>
      <c r="F41" s="29"/>
    </row>
  </sheetData>
  <mergeCells count="2">
    <mergeCell ref="A1:F1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6" workbookViewId="0">
      <selection activeCell="I20" sqref="I20"/>
    </sheetView>
  </sheetViews>
  <sheetFormatPr defaultColWidth="8.7109375" defaultRowHeight="15" x14ac:dyDescent="0.25"/>
  <cols>
    <col min="1" max="1" width="6.7109375" style="16" customWidth="1"/>
    <col min="2" max="2" width="15.7109375" style="16" customWidth="1"/>
    <col min="3" max="3" width="20.42578125" style="16" customWidth="1"/>
    <col min="4" max="4" width="8.7109375" style="16"/>
    <col min="5" max="5" width="22.42578125" style="16" customWidth="1"/>
    <col min="6" max="6" width="13.42578125" style="16" customWidth="1"/>
    <col min="7" max="7" width="0" style="16" hidden="1" customWidth="1"/>
    <col min="8" max="8" width="3.5703125" style="16" customWidth="1"/>
    <col min="9" max="16384" width="8.7109375" style="16"/>
  </cols>
  <sheetData>
    <row r="1" spans="1:7" ht="15.75" x14ac:dyDescent="0.25">
      <c r="A1" s="182" t="s">
        <v>132</v>
      </c>
      <c r="B1" s="182"/>
      <c r="C1" s="182"/>
      <c r="D1" s="182"/>
      <c r="E1" s="182"/>
      <c r="F1" s="182"/>
      <c r="G1" s="182"/>
    </row>
    <row r="2" spans="1:7" x14ac:dyDescent="0.25">
      <c r="A2" s="14"/>
      <c r="B2" s="14"/>
      <c r="C2" s="14"/>
      <c r="D2" s="15"/>
      <c r="E2" s="14"/>
      <c r="F2" s="15"/>
      <c r="G2" s="15"/>
    </row>
    <row r="3" spans="1:7" ht="15" customHeight="1" x14ac:dyDescent="0.25">
      <c r="A3" s="183" t="s">
        <v>131</v>
      </c>
      <c r="B3" s="183"/>
      <c r="C3" s="183"/>
      <c r="D3" s="183"/>
      <c r="E3" s="183"/>
      <c r="F3" s="183"/>
      <c r="G3" s="183"/>
    </row>
    <row r="4" spans="1:7" x14ac:dyDescent="0.25">
      <c r="A4" s="14"/>
      <c r="B4" s="14"/>
      <c r="C4" s="14"/>
      <c r="D4" s="15"/>
      <c r="E4" s="14"/>
      <c r="F4" s="15"/>
      <c r="G4" s="15"/>
    </row>
    <row r="5" spans="1:7" x14ac:dyDescent="0.25">
      <c r="A5" s="77" t="s">
        <v>0</v>
      </c>
      <c r="B5" s="77" t="s">
        <v>1</v>
      </c>
      <c r="C5" s="77" t="s">
        <v>2</v>
      </c>
      <c r="D5" s="78" t="s">
        <v>3</v>
      </c>
      <c r="E5" s="77" t="s">
        <v>4</v>
      </c>
      <c r="F5" s="78" t="s">
        <v>5</v>
      </c>
      <c r="G5" s="25"/>
    </row>
    <row r="6" spans="1:7" ht="5.25" customHeight="1" x14ac:dyDescent="0.25">
      <c r="A6" s="31"/>
      <c r="B6" s="31"/>
      <c r="C6" s="31"/>
      <c r="D6" s="25"/>
      <c r="E6" s="31"/>
      <c r="F6" s="25"/>
    </row>
    <row r="7" spans="1:7" ht="15.95" customHeight="1" x14ac:dyDescent="0.25">
      <c r="A7" s="71">
        <v>1</v>
      </c>
      <c r="B7" s="72" t="s">
        <v>19</v>
      </c>
      <c r="C7" s="72" t="s">
        <v>20</v>
      </c>
      <c r="D7" s="74">
        <v>2005</v>
      </c>
      <c r="E7" s="75" t="s">
        <v>77</v>
      </c>
      <c r="F7" s="74" t="s">
        <v>7</v>
      </c>
      <c r="G7" s="25">
        <f t="shared" ref="G7:G26" ca="1" si="0">RAND()</f>
        <v>0.73617834951392336</v>
      </c>
    </row>
    <row r="8" spans="1:7" ht="15.95" customHeight="1" x14ac:dyDescent="0.25">
      <c r="A8" s="72">
        <v>2</v>
      </c>
      <c r="B8" s="37" t="s">
        <v>29</v>
      </c>
      <c r="C8" s="37" t="s">
        <v>30</v>
      </c>
      <c r="D8" s="73">
        <v>2004</v>
      </c>
      <c r="E8" s="37" t="s">
        <v>28</v>
      </c>
      <c r="F8" s="73" t="s">
        <v>17</v>
      </c>
      <c r="G8" s="25">
        <f t="shared" ca="1" si="0"/>
        <v>0.63225497111330564</v>
      </c>
    </row>
    <row r="9" spans="1:7" ht="15.95" customHeight="1" x14ac:dyDescent="0.25">
      <c r="A9" s="72">
        <v>3</v>
      </c>
      <c r="B9" s="72" t="s">
        <v>62</v>
      </c>
      <c r="C9" s="72" t="s">
        <v>61</v>
      </c>
      <c r="D9" s="74">
        <v>2006</v>
      </c>
      <c r="E9" s="72" t="s">
        <v>76</v>
      </c>
      <c r="F9" s="74" t="s">
        <v>60</v>
      </c>
      <c r="G9" s="25">
        <f t="shared" ca="1" si="0"/>
        <v>0.72779196173309357</v>
      </c>
    </row>
    <row r="10" spans="1:7" ht="15.95" customHeight="1" x14ac:dyDescent="0.25">
      <c r="A10" s="72">
        <v>4</v>
      </c>
      <c r="B10" s="72" t="s">
        <v>14</v>
      </c>
      <c r="C10" s="72" t="s">
        <v>64</v>
      </c>
      <c r="D10" s="74">
        <v>2006</v>
      </c>
      <c r="E10" s="72" t="s">
        <v>76</v>
      </c>
      <c r="F10" s="74" t="s">
        <v>60</v>
      </c>
      <c r="G10" s="25">
        <f t="shared" ca="1" si="0"/>
        <v>0.38970403691497058</v>
      </c>
    </row>
    <row r="11" spans="1:7" ht="15.95" customHeight="1" x14ac:dyDescent="0.25">
      <c r="A11" s="72">
        <v>5</v>
      </c>
      <c r="B11" s="37" t="s">
        <v>12</v>
      </c>
      <c r="C11" s="37" t="s">
        <v>13</v>
      </c>
      <c r="D11" s="73">
        <v>2004</v>
      </c>
      <c r="E11" s="72" t="s">
        <v>10</v>
      </c>
      <c r="F11" s="74" t="s">
        <v>11</v>
      </c>
      <c r="G11" s="25">
        <f t="shared" ca="1" si="0"/>
        <v>0.38484560271801382</v>
      </c>
    </row>
    <row r="12" spans="1:7" ht="15.95" customHeight="1" x14ac:dyDescent="0.25">
      <c r="A12" s="71">
        <v>6</v>
      </c>
      <c r="B12" s="72" t="s">
        <v>62</v>
      </c>
      <c r="C12" s="72" t="s">
        <v>65</v>
      </c>
      <c r="D12" s="74">
        <v>2006</v>
      </c>
      <c r="E12" s="72" t="s">
        <v>76</v>
      </c>
      <c r="F12" s="74" t="s">
        <v>60</v>
      </c>
      <c r="G12" s="25">
        <f t="shared" ca="1" si="0"/>
        <v>0.72524123630016546</v>
      </c>
    </row>
    <row r="13" spans="1:7" ht="15.95" customHeight="1" x14ac:dyDescent="0.25">
      <c r="A13" s="72">
        <v>7</v>
      </c>
      <c r="B13" s="37" t="s">
        <v>22</v>
      </c>
      <c r="C13" s="37" t="s">
        <v>9</v>
      </c>
      <c r="D13" s="73">
        <v>2005</v>
      </c>
      <c r="E13" s="72" t="s">
        <v>10</v>
      </c>
      <c r="F13" s="74" t="s">
        <v>11</v>
      </c>
      <c r="G13" s="25">
        <f t="shared" ca="1" si="0"/>
        <v>0.68321576513803628</v>
      </c>
    </row>
    <row r="14" spans="1:7" ht="15.95" customHeight="1" x14ac:dyDescent="0.25">
      <c r="A14" s="72">
        <v>8</v>
      </c>
      <c r="B14" s="72" t="s">
        <v>23</v>
      </c>
      <c r="C14" s="72" t="s">
        <v>24</v>
      </c>
      <c r="D14" s="74">
        <v>2005</v>
      </c>
      <c r="E14" s="72" t="s">
        <v>10</v>
      </c>
      <c r="F14" s="74" t="s">
        <v>11</v>
      </c>
      <c r="G14" s="25">
        <f t="shared" ca="1" si="0"/>
        <v>0.78577774742371698</v>
      </c>
    </row>
    <row r="15" spans="1:7" ht="15.95" customHeight="1" x14ac:dyDescent="0.25">
      <c r="A15" s="72">
        <v>9</v>
      </c>
      <c r="B15" s="72" t="s">
        <v>54</v>
      </c>
      <c r="C15" s="72" t="s">
        <v>53</v>
      </c>
      <c r="D15" s="74">
        <v>2006</v>
      </c>
      <c r="E15" s="75" t="s">
        <v>77</v>
      </c>
      <c r="F15" s="74" t="s">
        <v>7</v>
      </c>
      <c r="G15" s="25">
        <f t="shared" ca="1" si="0"/>
        <v>0.91896993472185606</v>
      </c>
    </row>
    <row r="16" spans="1:7" ht="15.95" customHeight="1" x14ac:dyDescent="0.25">
      <c r="A16" s="72">
        <v>10</v>
      </c>
      <c r="B16" s="37" t="s">
        <v>21</v>
      </c>
      <c r="C16" s="37" t="s">
        <v>6</v>
      </c>
      <c r="D16" s="73">
        <v>2004</v>
      </c>
      <c r="E16" s="75" t="s">
        <v>77</v>
      </c>
      <c r="F16" s="74" t="s">
        <v>7</v>
      </c>
      <c r="G16" s="25">
        <f t="shared" ca="1" si="0"/>
        <v>0.1309786642606019</v>
      </c>
    </row>
    <row r="17" spans="1:7" ht="15.95" customHeight="1" x14ac:dyDescent="0.25">
      <c r="A17" s="71">
        <v>11</v>
      </c>
      <c r="B17" s="72" t="s">
        <v>59</v>
      </c>
      <c r="C17" s="72" t="s">
        <v>58</v>
      </c>
      <c r="D17" s="74">
        <v>2006</v>
      </c>
      <c r="E17" s="75" t="s">
        <v>77</v>
      </c>
      <c r="F17" s="74" t="s">
        <v>7</v>
      </c>
      <c r="G17" s="25">
        <f t="shared" ca="1" si="0"/>
        <v>0.89419723473592871</v>
      </c>
    </row>
    <row r="18" spans="1:7" ht="15.95" customHeight="1" x14ac:dyDescent="0.25">
      <c r="A18" s="72">
        <v>12</v>
      </c>
      <c r="B18" s="72" t="s">
        <v>8</v>
      </c>
      <c r="C18" s="72" t="s">
        <v>63</v>
      </c>
      <c r="D18" s="74">
        <v>2006</v>
      </c>
      <c r="E18" s="72" t="s">
        <v>76</v>
      </c>
      <c r="F18" s="74" t="s">
        <v>60</v>
      </c>
      <c r="G18" s="25">
        <f t="shared" ca="1" si="0"/>
        <v>0.26247190802390918</v>
      </c>
    </row>
    <row r="19" spans="1:7" ht="15.95" customHeight="1" x14ac:dyDescent="0.25">
      <c r="A19" s="72">
        <v>13</v>
      </c>
      <c r="B19" s="72" t="s">
        <v>71</v>
      </c>
      <c r="C19" s="72" t="s">
        <v>70</v>
      </c>
      <c r="D19" s="74">
        <v>2006</v>
      </c>
      <c r="E19" s="72" t="s">
        <v>67</v>
      </c>
      <c r="F19" s="74" t="s">
        <v>66</v>
      </c>
      <c r="G19" s="25">
        <f t="shared" ca="1" si="0"/>
        <v>0.21323836865209189</v>
      </c>
    </row>
    <row r="20" spans="1:7" ht="15.95" customHeight="1" x14ac:dyDescent="0.25">
      <c r="A20" s="142">
        <v>14</v>
      </c>
      <c r="B20" s="142" t="s">
        <v>57</v>
      </c>
      <c r="C20" s="142" t="s">
        <v>56</v>
      </c>
      <c r="D20" s="143">
        <v>2006</v>
      </c>
      <c r="E20" s="142" t="s">
        <v>55</v>
      </c>
      <c r="F20" s="143" t="s">
        <v>17</v>
      </c>
      <c r="G20" s="25">
        <f t="shared" ca="1" si="0"/>
        <v>7.8758434230730145E-4</v>
      </c>
    </row>
    <row r="21" spans="1:7" ht="15.95" customHeight="1" x14ac:dyDescent="0.25">
      <c r="A21" s="72">
        <v>15</v>
      </c>
      <c r="B21" s="72" t="s">
        <v>74</v>
      </c>
      <c r="C21" s="72" t="s">
        <v>75</v>
      </c>
      <c r="D21" s="74">
        <v>2006</v>
      </c>
      <c r="E21" s="72" t="s">
        <v>55</v>
      </c>
      <c r="F21" s="74" t="s">
        <v>17</v>
      </c>
      <c r="G21" s="25">
        <f t="shared" ca="1" si="0"/>
        <v>0.1719551704565121</v>
      </c>
    </row>
    <row r="22" spans="1:7" ht="15.95" customHeight="1" x14ac:dyDescent="0.25">
      <c r="A22" s="71">
        <v>16</v>
      </c>
      <c r="B22" s="72" t="s">
        <v>8</v>
      </c>
      <c r="C22" s="72" t="s">
        <v>25</v>
      </c>
      <c r="D22" s="74">
        <v>2005</v>
      </c>
      <c r="E22" s="72" t="s">
        <v>10</v>
      </c>
      <c r="F22" s="74" t="s">
        <v>11</v>
      </c>
      <c r="G22" s="25">
        <f t="shared" ca="1" si="0"/>
        <v>1.6889579657733522E-2</v>
      </c>
    </row>
    <row r="23" spans="1:7" ht="15.95" customHeight="1" x14ac:dyDescent="0.25">
      <c r="A23" s="72">
        <v>17</v>
      </c>
      <c r="B23" s="72" t="s">
        <v>26</v>
      </c>
      <c r="C23" s="72" t="s">
        <v>27</v>
      </c>
      <c r="D23" s="74">
        <v>2005</v>
      </c>
      <c r="E23" s="72" t="s">
        <v>10</v>
      </c>
      <c r="F23" s="74" t="s">
        <v>11</v>
      </c>
      <c r="G23" s="25">
        <f t="shared" ca="1" si="0"/>
        <v>5.3032408714182466E-2</v>
      </c>
    </row>
    <row r="24" spans="1:7" ht="15.95" customHeight="1" x14ac:dyDescent="0.25">
      <c r="A24" s="72">
        <v>18</v>
      </c>
      <c r="B24" s="72" t="s">
        <v>72</v>
      </c>
      <c r="C24" s="72" t="s">
        <v>73</v>
      </c>
      <c r="D24" s="74">
        <v>2006</v>
      </c>
      <c r="E24" s="72" t="s">
        <v>55</v>
      </c>
      <c r="F24" s="74" t="s">
        <v>17</v>
      </c>
      <c r="G24" s="25">
        <f t="shared" ca="1" si="0"/>
        <v>0.48403804543892526</v>
      </c>
    </row>
    <row r="25" spans="1:7" ht="15.95" customHeight="1" x14ac:dyDescent="0.25">
      <c r="A25" s="72">
        <v>19</v>
      </c>
      <c r="B25" s="72" t="s">
        <v>15</v>
      </c>
      <c r="C25" s="72" t="s">
        <v>16</v>
      </c>
      <c r="D25" s="74">
        <v>2004</v>
      </c>
      <c r="E25" s="72" t="s">
        <v>10</v>
      </c>
      <c r="F25" s="74" t="s">
        <v>11</v>
      </c>
      <c r="G25" s="25">
        <f t="shared" ca="1" si="0"/>
        <v>0.55834076577540015</v>
      </c>
    </row>
    <row r="26" spans="1:7" ht="15.95" customHeight="1" x14ac:dyDescent="0.25">
      <c r="A26" s="72">
        <v>20</v>
      </c>
      <c r="B26" s="72" t="s">
        <v>69</v>
      </c>
      <c r="C26" s="72" t="s">
        <v>68</v>
      </c>
      <c r="D26" s="74">
        <v>2006</v>
      </c>
      <c r="E26" s="72" t="s">
        <v>67</v>
      </c>
      <c r="F26" s="74" t="s">
        <v>66</v>
      </c>
      <c r="G26" s="25">
        <f t="shared" ca="1" si="0"/>
        <v>0.25634979757301146</v>
      </c>
    </row>
    <row r="27" spans="1:7" x14ac:dyDescent="0.25">
      <c r="A27" s="14"/>
      <c r="B27" s="14"/>
      <c r="C27" s="14"/>
      <c r="D27" s="15"/>
      <c r="E27" s="14"/>
      <c r="F27" s="15"/>
    </row>
    <row r="28" spans="1:7" x14ac:dyDescent="0.25">
      <c r="E28" s="58" t="s">
        <v>31</v>
      </c>
      <c r="F28" s="36"/>
    </row>
    <row r="29" spans="1:7" x14ac:dyDescent="0.25">
      <c r="B29" s="32">
        <v>423</v>
      </c>
      <c r="C29" s="32" t="s">
        <v>78</v>
      </c>
      <c r="D29" s="35">
        <v>2.2000000000000002</v>
      </c>
      <c r="E29" s="59" t="s">
        <v>88</v>
      </c>
      <c r="F29" s="36"/>
    </row>
    <row r="30" spans="1:7" x14ac:dyDescent="0.25">
      <c r="B30" s="32">
        <v>143</v>
      </c>
      <c r="C30" s="32" t="s">
        <v>33</v>
      </c>
      <c r="D30" s="35">
        <v>3.1</v>
      </c>
      <c r="E30" s="59" t="s">
        <v>89</v>
      </c>
      <c r="F30" s="36"/>
    </row>
    <row r="31" spans="1:7" x14ac:dyDescent="0.25">
      <c r="B31" s="32">
        <v>351</v>
      </c>
      <c r="C31" s="32" t="s">
        <v>34</v>
      </c>
      <c r="D31" s="35">
        <v>2.8</v>
      </c>
      <c r="E31" s="59" t="s">
        <v>91</v>
      </c>
      <c r="F31" s="36"/>
    </row>
    <row r="32" spans="1:7" x14ac:dyDescent="0.25">
      <c r="B32" s="32">
        <v>403</v>
      </c>
      <c r="C32" s="32" t="s">
        <v>35</v>
      </c>
      <c r="D32" s="35">
        <v>2.2999999999999998</v>
      </c>
      <c r="E32" s="59" t="s">
        <v>90</v>
      </c>
      <c r="F32" s="36"/>
    </row>
    <row r="33" spans="2:7" ht="15" customHeight="1" thickBot="1" x14ac:dyDescent="0.3">
      <c r="B33" s="38"/>
      <c r="C33" s="38"/>
      <c r="D33" s="39"/>
      <c r="E33" s="33"/>
      <c r="F33" s="36"/>
    </row>
    <row r="34" spans="2:7" x14ac:dyDescent="0.25">
      <c r="B34" s="61" t="s">
        <v>32</v>
      </c>
      <c r="C34" s="61"/>
      <c r="D34" s="40">
        <v>10.4</v>
      </c>
      <c r="E34" s="40"/>
      <c r="F34" s="36"/>
      <c r="G34" s="36"/>
    </row>
    <row r="35" spans="2:7" x14ac:dyDescent="0.25">
      <c r="B35" s="36"/>
      <c r="C35" s="36"/>
      <c r="D35" s="36"/>
      <c r="E35" s="40"/>
      <c r="F35" s="32"/>
      <c r="G35" s="33"/>
    </row>
    <row r="36" spans="2:7" x14ac:dyDescent="0.25">
      <c r="B36" s="184" t="s">
        <v>79</v>
      </c>
      <c r="C36" s="184"/>
      <c r="D36" s="184"/>
      <c r="E36" s="184"/>
      <c r="F36" s="184"/>
      <c r="G36" s="36"/>
    </row>
    <row r="37" spans="2:7" x14ac:dyDescent="0.25">
      <c r="E37" s="33"/>
      <c r="F37" s="33"/>
      <c r="G37" s="33"/>
    </row>
  </sheetData>
  <autoFilter ref="B6:G26">
    <sortState ref="B8:G27">
      <sortCondition ref="G7:G27"/>
    </sortState>
  </autoFilter>
  <mergeCells count="3">
    <mergeCell ref="A1:G1"/>
    <mergeCell ref="A3:G3"/>
    <mergeCell ref="B36:F3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opLeftCell="A31" zoomScale="130" zoomScaleNormal="130" workbookViewId="0">
      <selection activeCell="R51" sqref="R51"/>
    </sheetView>
  </sheetViews>
  <sheetFormatPr defaultRowHeight="15" x14ac:dyDescent="0.25"/>
  <cols>
    <col min="1" max="1" width="3.28515625" customWidth="1"/>
    <col min="2" max="2" width="7.85546875" customWidth="1"/>
    <col min="3" max="3" width="13.5703125" customWidth="1"/>
    <col min="4" max="4" width="4.42578125" customWidth="1"/>
    <col min="5" max="5" width="18" customWidth="1"/>
    <col min="6" max="6" width="3.42578125" customWidth="1"/>
    <col min="7" max="7" width="5.42578125" customWidth="1"/>
    <col min="8" max="13" width="5.85546875" customWidth="1"/>
    <col min="14" max="14" width="5.85546875" style="23" customWidth="1"/>
    <col min="15" max="15" width="7.42578125" customWidth="1"/>
  </cols>
  <sheetData>
    <row r="1" spans="1:16" ht="15" customHeight="1" x14ac:dyDescent="0.25">
      <c r="A1" s="181" t="s">
        <v>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4"/>
    </row>
    <row r="2" spans="1:16" ht="15" customHeight="1" x14ac:dyDescent="0.25">
      <c r="A2" s="181" t="str">
        <f>'ŠTARTNA LISTA'!A1:G1</f>
        <v>MLAJŠE MLADINKE U15 (2004, 2005, 2006)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4"/>
    </row>
    <row r="3" spans="1:16" ht="1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6"/>
    </row>
    <row r="4" spans="1:16" x14ac:dyDescent="0.25">
      <c r="A4" s="4"/>
      <c r="B4" s="4"/>
      <c r="C4" s="4"/>
      <c r="D4" s="4"/>
      <c r="E4" s="4"/>
      <c r="F4" s="4"/>
      <c r="G4" s="7"/>
      <c r="H4" s="5">
        <v>1</v>
      </c>
      <c r="I4" s="187" t="s">
        <v>51</v>
      </c>
      <c r="J4" s="187"/>
      <c r="K4" s="187"/>
      <c r="L4" s="7"/>
      <c r="M4" s="7"/>
      <c r="N4" s="17"/>
      <c r="O4" s="4"/>
      <c r="P4" s="4"/>
    </row>
    <row r="5" spans="1:16" x14ac:dyDescent="0.25">
      <c r="A5" s="186"/>
      <c r="B5" s="186"/>
      <c r="C5" s="186"/>
      <c r="D5" s="4"/>
      <c r="E5" s="4"/>
      <c r="F5" s="4"/>
      <c r="G5" s="7"/>
      <c r="H5" s="5">
        <v>2</v>
      </c>
      <c r="I5" s="187" t="s">
        <v>85</v>
      </c>
      <c r="J5" s="187"/>
      <c r="K5" s="187"/>
      <c r="L5" s="5"/>
      <c r="M5" s="2"/>
      <c r="N5" s="17"/>
      <c r="O5" s="4"/>
      <c r="P5" s="4"/>
    </row>
    <row r="6" spans="1:16" x14ac:dyDescent="0.25">
      <c r="A6" s="2"/>
      <c r="B6" s="185"/>
      <c r="C6" s="185"/>
      <c r="D6" s="4"/>
      <c r="E6" s="4"/>
      <c r="F6" s="4"/>
      <c r="G6" s="7"/>
      <c r="H6" s="5">
        <v>3</v>
      </c>
      <c r="I6" s="187" t="s">
        <v>84</v>
      </c>
      <c r="J6" s="187"/>
      <c r="K6" s="187"/>
      <c r="L6" s="5"/>
      <c r="M6" s="2"/>
      <c r="N6" s="18"/>
      <c r="O6" s="4"/>
      <c r="P6" s="4"/>
    </row>
    <row r="7" spans="1:16" x14ac:dyDescent="0.25">
      <c r="A7" s="2"/>
      <c r="B7" s="185"/>
      <c r="C7" s="185"/>
      <c r="D7" s="4"/>
      <c r="E7" s="4"/>
      <c r="F7" s="4"/>
      <c r="G7" s="7"/>
      <c r="H7" s="5">
        <v>4</v>
      </c>
      <c r="I7" s="187" t="s">
        <v>86</v>
      </c>
      <c r="J7" s="187"/>
      <c r="K7" s="187"/>
      <c r="L7" s="5"/>
      <c r="M7" s="2"/>
      <c r="N7" s="18"/>
      <c r="O7" s="4"/>
      <c r="P7" s="4"/>
    </row>
    <row r="8" spans="1:16" x14ac:dyDescent="0.25">
      <c r="A8" s="2"/>
      <c r="B8" s="5"/>
      <c r="C8" s="2"/>
      <c r="D8" s="4"/>
      <c r="E8" s="4"/>
      <c r="F8" s="4"/>
      <c r="G8" s="7"/>
      <c r="H8" s="5">
        <v>5</v>
      </c>
      <c r="I8" s="187" t="s">
        <v>83</v>
      </c>
      <c r="J8" s="187"/>
      <c r="K8" s="187"/>
      <c r="L8" s="5"/>
      <c r="M8" s="2"/>
      <c r="N8" s="18"/>
      <c r="O8" s="4"/>
      <c r="P8" s="4"/>
    </row>
    <row r="9" spans="1:16" x14ac:dyDescent="0.25">
      <c r="A9" s="2"/>
      <c r="B9" s="5"/>
      <c r="C9" s="2"/>
      <c r="D9" s="4"/>
      <c r="E9" s="4"/>
      <c r="F9" s="4"/>
      <c r="G9" s="7"/>
      <c r="H9" s="5">
        <v>6</v>
      </c>
      <c r="I9" s="187" t="s">
        <v>52</v>
      </c>
      <c r="J9" s="187"/>
      <c r="K9" s="187"/>
      <c r="L9" s="5"/>
      <c r="M9" s="2"/>
      <c r="N9" s="18"/>
      <c r="O9" s="4"/>
      <c r="P9" s="4"/>
    </row>
    <row r="10" spans="1:16" x14ac:dyDescent="0.25">
      <c r="A10" s="2"/>
      <c r="B10" s="5"/>
      <c r="C10" s="2"/>
      <c r="D10" s="4"/>
      <c r="E10" s="4"/>
      <c r="F10" s="4"/>
      <c r="G10" s="7"/>
      <c r="H10" s="5">
        <v>7</v>
      </c>
      <c r="I10" s="187" t="s">
        <v>82</v>
      </c>
      <c r="J10" s="187"/>
      <c r="K10" s="187"/>
      <c r="L10" s="5"/>
      <c r="M10" s="2"/>
      <c r="N10" s="18"/>
      <c r="O10" s="4"/>
      <c r="P10" s="4"/>
    </row>
    <row r="11" spans="1:16" x14ac:dyDescent="0.25">
      <c r="A11" s="2"/>
      <c r="B11" s="5"/>
      <c r="C11" s="4"/>
      <c r="D11" s="4"/>
      <c r="E11" s="4"/>
      <c r="F11" s="4"/>
      <c r="G11" s="7"/>
      <c r="H11" s="2"/>
      <c r="I11" s="185"/>
      <c r="J11" s="185"/>
      <c r="K11" s="185"/>
      <c r="L11" s="185"/>
      <c r="M11" s="185"/>
      <c r="N11" s="185"/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7"/>
      <c r="H12" s="7"/>
      <c r="I12" s="7"/>
      <c r="J12" s="7"/>
      <c r="K12" s="7"/>
      <c r="L12" s="7"/>
      <c r="M12" s="7"/>
      <c r="N12" s="17"/>
      <c r="O12" s="4"/>
      <c r="P12" s="4"/>
    </row>
    <row r="13" spans="1:16" x14ac:dyDescent="0.25">
      <c r="A13" s="4"/>
      <c r="B13" s="4" t="s">
        <v>1</v>
      </c>
      <c r="C13" s="4" t="s">
        <v>2</v>
      </c>
      <c r="D13" s="4" t="s">
        <v>36</v>
      </c>
      <c r="E13" s="4" t="s">
        <v>4</v>
      </c>
      <c r="F13" s="4" t="s">
        <v>37</v>
      </c>
      <c r="G13" s="7" t="s">
        <v>38</v>
      </c>
      <c r="H13" s="67" t="s">
        <v>39</v>
      </c>
      <c r="I13" s="67" t="s">
        <v>40</v>
      </c>
      <c r="J13" s="67" t="s">
        <v>41</v>
      </c>
      <c r="K13" s="67" t="s">
        <v>42</v>
      </c>
      <c r="L13" s="67" t="s">
        <v>43</v>
      </c>
      <c r="M13" s="67" t="s">
        <v>44</v>
      </c>
      <c r="N13" s="68" t="s">
        <v>87</v>
      </c>
      <c r="O13" s="19" t="s">
        <v>45</v>
      </c>
      <c r="P13" s="4"/>
    </row>
    <row r="14" spans="1:16" x14ac:dyDescent="0.25">
      <c r="A14" s="4"/>
      <c r="B14" s="4"/>
      <c r="C14" s="4"/>
      <c r="D14" s="4"/>
      <c r="E14" s="4"/>
      <c r="F14" s="4"/>
      <c r="G14" s="7"/>
      <c r="H14" s="7"/>
      <c r="I14" s="7"/>
      <c r="J14" s="7"/>
      <c r="K14" s="7"/>
      <c r="L14" s="7"/>
      <c r="M14" s="7"/>
      <c r="N14" s="17"/>
      <c r="O14" s="4"/>
      <c r="P14" s="4"/>
    </row>
    <row r="15" spans="1:16" ht="16.5" customHeight="1" x14ac:dyDescent="0.25">
      <c r="A15" s="62">
        <v>1</v>
      </c>
      <c r="B15" s="43" t="s">
        <v>19</v>
      </c>
      <c r="C15" s="43" t="s">
        <v>20</v>
      </c>
      <c r="D15" s="43">
        <v>2005</v>
      </c>
      <c r="E15" s="43" t="s">
        <v>77</v>
      </c>
      <c r="F15" s="32">
        <v>423</v>
      </c>
      <c r="G15" s="35">
        <v>2.2000000000000002</v>
      </c>
      <c r="H15" s="154">
        <v>4.2</v>
      </c>
      <c r="I15" s="154">
        <v>4.4000000000000004</v>
      </c>
      <c r="J15" s="154">
        <v>4.3</v>
      </c>
      <c r="K15" s="154">
        <v>4.2</v>
      </c>
      <c r="L15" s="154">
        <v>4.9000000000000004</v>
      </c>
      <c r="M15" s="154">
        <v>4.4000000000000004</v>
      </c>
      <c r="N15" s="154">
        <v>5</v>
      </c>
      <c r="O15" s="54">
        <f>((SUM(H15:N15)-MAX(H15:N15)-MIN(H15:N15))/5)*G15</f>
        <v>9.7679999999999989</v>
      </c>
      <c r="P15" s="55"/>
    </row>
    <row r="16" spans="1:16" x14ac:dyDescent="0.25">
      <c r="A16" s="2"/>
      <c r="B16" s="65"/>
      <c r="C16" s="65"/>
      <c r="D16" s="65"/>
      <c r="E16" s="65"/>
      <c r="F16" s="32">
        <v>143</v>
      </c>
      <c r="G16" s="35">
        <v>3.1</v>
      </c>
      <c r="H16" s="154">
        <v>4</v>
      </c>
      <c r="I16" s="154">
        <v>4.2</v>
      </c>
      <c r="J16" s="154">
        <v>3.9</v>
      </c>
      <c r="K16" s="154">
        <v>4</v>
      </c>
      <c r="L16" s="154">
        <v>5</v>
      </c>
      <c r="M16" s="154">
        <v>4.7</v>
      </c>
      <c r="N16" s="154">
        <v>4.2</v>
      </c>
      <c r="O16" s="54">
        <f t="shared" ref="O16:O18" si="0">((SUM(H16:N16)-MAX(H16:N16)-MIN(H16:N16))/5)*G16</f>
        <v>13.082000000000003</v>
      </c>
      <c r="P16" s="55"/>
    </row>
    <row r="17" spans="1:16" x14ac:dyDescent="0.25">
      <c r="A17" s="2"/>
      <c r="B17" s="65"/>
      <c r="C17" s="65"/>
      <c r="D17" s="65"/>
      <c r="E17" s="65"/>
      <c r="F17" s="32">
        <v>351</v>
      </c>
      <c r="G17" s="35">
        <v>2.8</v>
      </c>
      <c r="H17" s="154">
        <v>3.3</v>
      </c>
      <c r="I17" s="154">
        <v>3.4</v>
      </c>
      <c r="J17" s="154">
        <v>3.3</v>
      </c>
      <c r="K17" s="154">
        <v>3.5</v>
      </c>
      <c r="L17" s="154">
        <v>4</v>
      </c>
      <c r="M17" s="154">
        <v>3.1</v>
      </c>
      <c r="N17" s="154">
        <v>4.0999999999999996</v>
      </c>
      <c r="O17" s="54">
        <f t="shared" si="0"/>
        <v>9.7999999999999989</v>
      </c>
      <c r="P17" s="55"/>
    </row>
    <row r="18" spans="1:16" x14ac:dyDescent="0.25">
      <c r="A18" s="2"/>
      <c r="B18" s="65"/>
      <c r="C18" s="65"/>
      <c r="D18" s="65"/>
      <c r="E18" s="65"/>
      <c r="F18" s="32">
        <v>403</v>
      </c>
      <c r="G18" s="82">
        <v>2.2999999999999998</v>
      </c>
      <c r="H18" s="154">
        <v>2.7</v>
      </c>
      <c r="I18" s="154">
        <v>2.7</v>
      </c>
      <c r="J18" s="154">
        <v>2.6</v>
      </c>
      <c r="K18" s="154">
        <v>2.7</v>
      </c>
      <c r="L18" s="154">
        <v>2.7</v>
      </c>
      <c r="M18" s="154">
        <v>2.2999999999999998</v>
      </c>
      <c r="N18" s="154">
        <v>2.6</v>
      </c>
      <c r="O18" s="54">
        <f t="shared" si="0"/>
        <v>6.1179999999999994</v>
      </c>
      <c r="P18" s="55"/>
    </row>
    <row r="19" spans="1:16" x14ac:dyDescent="0.25">
      <c r="A19" s="2"/>
      <c r="B19" s="65"/>
      <c r="C19" s="65"/>
      <c r="D19" s="65"/>
      <c r="E19" s="65"/>
      <c r="F19" s="2"/>
      <c r="G19" s="40">
        <v>10.4</v>
      </c>
      <c r="H19" s="13"/>
      <c r="I19" s="13"/>
      <c r="J19" s="13"/>
      <c r="K19" s="13"/>
      <c r="L19" s="13"/>
      <c r="M19" s="13"/>
      <c r="N19" s="13"/>
      <c r="O19" s="54">
        <f>((SUM(O15:O18)/G19)*10)</f>
        <v>37.276923076923076</v>
      </c>
      <c r="P19" s="56">
        <f>(SUM(P15:P18))</f>
        <v>0</v>
      </c>
    </row>
    <row r="20" spans="1:16" x14ac:dyDescent="0.25">
      <c r="A20" s="2"/>
      <c r="B20" s="65"/>
      <c r="C20" s="65"/>
      <c r="D20" s="65"/>
      <c r="E20" s="65"/>
      <c r="F20" s="2"/>
      <c r="G20" s="2"/>
      <c r="H20" s="13"/>
      <c r="I20" s="13"/>
      <c r="J20" s="13"/>
      <c r="K20" s="13"/>
      <c r="L20" s="13"/>
      <c r="M20" s="13"/>
      <c r="N20" s="13"/>
      <c r="O20" s="57">
        <f>(O19-P19)</f>
        <v>37.276923076923076</v>
      </c>
      <c r="P20" s="55"/>
    </row>
    <row r="21" spans="1:16" x14ac:dyDescent="0.25">
      <c r="A21" s="2"/>
      <c r="B21" s="65"/>
      <c r="C21" s="65"/>
      <c r="D21" s="65"/>
      <c r="E21" s="65"/>
      <c r="F21" s="2"/>
      <c r="G21" s="2"/>
      <c r="H21" s="2"/>
      <c r="I21" s="2"/>
      <c r="J21" s="2"/>
      <c r="K21" s="2"/>
      <c r="L21" s="2"/>
      <c r="M21" s="2"/>
      <c r="N21" s="17"/>
      <c r="O21" s="2"/>
      <c r="P21" s="2"/>
    </row>
    <row r="22" spans="1:16" ht="20.25" customHeight="1" x14ac:dyDescent="0.25">
      <c r="A22" s="14">
        <v>2</v>
      </c>
      <c r="B22" s="32" t="s">
        <v>29</v>
      </c>
      <c r="C22" s="32" t="s">
        <v>30</v>
      </c>
      <c r="D22" s="32">
        <v>2004</v>
      </c>
      <c r="E22" s="32" t="s">
        <v>28</v>
      </c>
      <c r="F22" s="32">
        <v>423</v>
      </c>
      <c r="G22" s="35">
        <v>2.2000000000000002</v>
      </c>
      <c r="H22" s="154">
        <v>3.1</v>
      </c>
      <c r="I22" s="154">
        <v>3.8</v>
      </c>
      <c r="J22" s="154">
        <v>3.5</v>
      </c>
      <c r="K22" s="154">
        <v>3.4</v>
      </c>
      <c r="L22" s="154">
        <v>3.5</v>
      </c>
      <c r="M22" s="154">
        <v>3.1</v>
      </c>
      <c r="N22" s="154">
        <v>3.1</v>
      </c>
      <c r="O22" s="54">
        <f>((SUM(H22:N22)-MAX(H22:N22)-MIN(H22:N22))/5)*G22</f>
        <v>7.3040000000000012</v>
      </c>
      <c r="P22" s="55"/>
    </row>
    <row r="23" spans="1:16" x14ac:dyDescent="0.25">
      <c r="A23" s="2"/>
      <c r="B23" s="65"/>
      <c r="C23" s="65"/>
      <c r="D23" s="65"/>
      <c r="E23" s="65"/>
      <c r="F23" s="32">
        <v>143</v>
      </c>
      <c r="G23" s="35">
        <v>3.1</v>
      </c>
      <c r="H23" s="154">
        <v>4</v>
      </c>
      <c r="I23" s="154">
        <v>3.8</v>
      </c>
      <c r="J23" s="154">
        <v>4</v>
      </c>
      <c r="K23" s="154">
        <v>3.7</v>
      </c>
      <c r="L23" s="154">
        <v>4</v>
      </c>
      <c r="M23" s="154">
        <v>4.4000000000000004</v>
      </c>
      <c r="N23" s="154">
        <v>4</v>
      </c>
      <c r="O23" s="54">
        <f t="shared" ref="O23:O25" si="1">((SUM(H23:N23)-MAX(H23:N23)-MIN(H23:N23))/5)*G23</f>
        <v>12.276</v>
      </c>
      <c r="P23" s="55"/>
    </row>
    <row r="24" spans="1:16" x14ac:dyDescent="0.25">
      <c r="A24" s="2"/>
      <c r="B24" s="65"/>
      <c r="C24" s="65"/>
      <c r="D24" s="65"/>
      <c r="E24" s="65"/>
      <c r="F24" s="32">
        <v>351</v>
      </c>
      <c r="G24" s="35">
        <v>2.8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54">
        <f t="shared" si="1"/>
        <v>0</v>
      </c>
      <c r="P24" s="55"/>
    </row>
    <row r="25" spans="1:16" x14ac:dyDescent="0.25">
      <c r="A25" s="2"/>
      <c r="B25" s="65"/>
      <c r="C25" s="65"/>
      <c r="D25" s="65"/>
      <c r="E25" s="65"/>
      <c r="F25" s="32">
        <v>403</v>
      </c>
      <c r="G25" s="82">
        <v>2.2999999999999998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54">
        <f t="shared" si="1"/>
        <v>0</v>
      </c>
      <c r="P25" s="55"/>
    </row>
    <row r="26" spans="1:16" x14ac:dyDescent="0.25">
      <c r="A26" s="2"/>
      <c r="B26" s="65"/>
      <c r="C26" s="65"/>
      <c r="D26" s="65"/>
      <c r="E26" s="65"/>
      <c r="F26" s="2"/>
      <c r="G26" s="40">
        <v>10.4</v>
      </c>
      <c r="H26" s="13"/>
      <c r="I26" s="13"/>
      <c r="J26" s="13"/>
      <c r="K26" s="13"/>
      <c r="L26" s="13"/>
      <c r="M26" s="13"/>
      <c r="N26" s="13"/>
      <c r="O26" s="54">
        <f>((SUM(O22:O25)/G26)*10)</f>
        <v>18.82692307692308</v>
      </c>
      <c r="P26" s="56">
        <f>(SUM(P22:P25))</f>
        <v>0</v>
      </c>
    </row>
    <row r="27" spans="1:16" x14ac:dyDescent="0.25">
      <c r="A27" s="2"/>
      <c r="B27" s="65"/>
      <c r="C27" s="65"/>
      <c r="D27" s="65"/>
      <c r="E27" s="65"/>
      <c r="F27" s="2"/>
      <c r="G27" s="2"/>
      <c r="H27" s="13"/>
      <c r="I27" s="13"/>
      <c r="J27" s="13"/>
      <c r="K27" s="13"/>
      <c r="L27" s="13"/>
      <c r="M27" s="13"/>
      <c r="N27" s="13"/>
      <c r="O27" s="57">
        <f>(O26-P26)</f>
        <v>18.82692307692308</v>
      </c>
      <c r="P27" s="55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1"/>
      <c r="O28" s="8"/>
      <c r="P28" s="8"/>
    </row>
    <row r="29" spans="1:16" ht="21" customHeight="1" x14ac:dyDescent="0.25">
      <c r="A29" s="2">
        <v>3</v>
      </c>
      <c r="B29" s="14" t="s">
        <v>62</v>
      </c>
      <c r="C29" s="14" t="s">
        <v>61</v>
      </c>
      <c r="D29" s="14">
        <v>2006</v>
      </c>
      <c r="E29" s="14" t="s">
        <v>76</v>
      </c>
      <c r="F29" s="32">
        <v>423</v>
      </c>
      <c r="G29" s="35">
        <v>2.2000000000000002</v>
      </c>
      <c r="H29" s="154">
        <v>3.8</v>
      </c>
      <c r="I29" s="154">
        <v>3.9</v>
      </c>
      <c r="J29" s="154">
        <v>3.9</v>
      </c>
      <c r="K29" s="154">
        <v>4.5</v>
      </c>
      <c r="L29" s="154">
        <v>3.7</v>
      </c>
      <c r="M29" s="154">
        <v>4.5</v>
      </c>
      <c r="N29" s="154">
        <v>3.5</v>
      </c>
      <c r="O29" s="54">
        <f>((SUM(H29:N29)-MAX(H29:N29)-MIN(H29:N29))/5)*G29</f>
        <v>8.7119999999999997</v>
      </c>
      <c r="P29" s="55"/>
    </row>
    <row r="30" spans="1:16" x14ac:dyDescent="0.25">
      <c r="A30" s="2"/>
      <c r="B30" s="65"/>
      <c r="C30" s="65"/>
      <c r="D30" s="65"/>
      <c r="E30" s="65"/>
      <c r="F30" s="32">
        <v>143</v>
      </c>
      <c r="G30" s="35">
        <v>3.1</v>
      </c>
      <c r="H30" s="154">
        <v>5.2</v>
      </c>
      <c r="I30" s="154">
        <v>4.7</v>
      </c>
      <c r="J30" s="154">
        <v>4.8</v>
      </c>
      <c r="K30" s="154">
        <v>4.8</v>
      </c>
      <c r="L30" s="154">
        <v>5</v>
      </c>
      <c r="M30" s="154">
        <v>4.4000000000000004</v>
      </c>
      <c r="N30" s="154">
        <v>4.7</v>
      </c>
      <c r="O30" s="54">
        <f t="shared" ref="O30:O32" si="2">((SUM(H30:N30)-MAX(H30:N30)-MIN(H30:N30))/5)*G30</f>
        <v>14.879999999999999</v>
      </c>
      <c r="P30" s="55"/>
    </row>
    <row r="31" spans="1:16" x14ac:dyDescent="0.25">
      <c r="A31" s="2"/>
      <c r="B31" s="65"/>
      <c r="C31" s="65"/>
      <c r="D31" s="65"/>
      <c r="E31" s="65"/>
      <c r="F31" s="32">
        <v>351</v>
      </c>
      <c r="G31" s="35">
        <v>2.8</v>
      </c>
      <c r="H31" s="154">
        <v>3.7</v>
      </c>
      <c r="I31" s="154">
        <v>3.8</v>
      </c>
      <c r="J31" s="154">
        <v>3.6</v>
      </c>
      <c r="K31" s="154">
        <v>3.9</v>
      </c>
      <c r="L31" s="154">
        <v>3.8</v>
      </c>
      <c r="M31" s="154">
        <v>3.7</v>
      </c>
      <c r="N31" s="154">
        <v>4</v>
      </c>
      <c r="O31" s="54">
        <f t="shared" si="2"/>
        <v>10.584</v>
      </c>
      <c r="P31" s="55"/>
    </row>
    <row r="32" spans="1:16" x14ac:dyDescent="0.25">
      <c r="A32" s="2"/>
      <c r="B32" s="65"/>
      <c r="C32" s="65"/>
      <c r="D32" s="65"/>
      <c r="E32" s="65"/>
      <c r="F32" s="32">
        <v>403</v>
      </c>
      <c r="G32" s="82">
        <v>2.2999999999999998</v>
      </c>
      <c r="H32" s="154">
        <v>4</v>
      </c>
      <c r="I32" s="154">
        <v>4</v>
      </c>
      <c r="J32" s="154">
        <v>4</v>
      </c>
      <c r="K32" s="154">
        <v>4</v>
      </c>
      <c r="L32" s="154">
        <v>4.0999999999999996</v>
      </c>
      <c r="M32" s="154">
        <v>4.3</v>
      </c>
      <c r="N32" s="154">
        <v>4.0999999999999996</v>
      </c>
      <c r="O32" s="54">
        <f t="shared" si="2"/>
        <v>9.2919999999999998</v>
      </c>
      <c r="P32" s="55"/>
    </row>
    <row r="33" spans="1:16" x14ac:dyDescent="0.25">
      <c r="A33" s="2"/>
      <c r="B33" s="65"/>
      <c r="C33" s="65"/>
      <c r="D33" s="65"/>
      <c r="E33" s="65"/>
      <c r="F33" s="2"/>
      <c r="G33" s="40">
        <v>10.4</v>
      </c>
      <c r="H33" s="13"/>
      <c r="I33" s="13"/>
      <c r="J33" s="13"/>
      <c r="K33" s="13"/>
      <c r="L33" s="13"/>
      <c r="M33" s="13"/>
      <c r="N33" s="13"/>
      <c r="O33" s="54">
        <f>((SUM(O29:O32)/G33)*10)</f>
        <v>41.79615384615385</v>
      </c>
      <c r="P33" s="56">
        <f>(SUM(P29:P32))</f>
        <v>0</v>
      </c>
    </row>
    <row r="34" spans="1:16" x14ac:dyDescent="0.25">
      <c r="A34" s="2"/>
      <c r="B34" s="65"/>
      <c r="C34" s="65"/>
      <c r="D34" s="65"/>
      <c r="E34" s="65"/>
      <c r="F34" s="2"/>
      <c r="G34" s="2"/>
      <c r="H34" s="13"/>
      <c r="I34" s="13"/>
      <c r="J34" s="13"/>
      <c r="K34" s="13"/>
      <c r="L34" s="13"/>
      <c r="M34" s="13"/>
      <c r="N34" s="13"/>
      <c r="O34" s="57">
        <f>(O33-P33)</f>
        <v>41.79615384615385</v>
      </c>
      <c r="P34" s="55"/>
    </row>
    <row r="35" spans="1:16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1"/>
      <c r="O35" s="8"/>
      <c r="P35" s="8"/>
    </row>
    <row r="36" spans="1:16" ht="21" customHeight="1" x14ac:dyDescent="0.25">
      <c r="A36" s="14">
        <v>4</v>
      </c>
      <c r="B36" s="14" t="s">
        <v>14</v>
      </c>
      <c r="C36" s="14" t="s">
        <v>64</v>
      </c>
      <c r="D36" s="14">
        <v>2006</v>
      </c>
      <c r="E36" s="14" t="s">
        <v>76</v>
      </c>
      <c r="F36" s="32">
        <v>423</v>
      </c>
      <c r="G36" s="35">
        <v>2.2000000000000002</v>
      </c>
      <c r="H36" s="154">
        <v>5.9</v>
      </c>
      <c r="I36" s="154">
        <v>5.3</v>
      </c>
      <c r="J36" s="154">
        <v>5.8</v>
      </c>
      <c r="K36" s="154">
        <v>5.8</v>
      </c>
      <c r="L36" s="154">
        <v>6</v>
      </c>
      <c r="M36" s="154">
        <v>5</v>
      </c>
      <c r="N36" s="154">
        <v>5.7</v>
      </c>
      <c r="O36" s="54">
        <f>((SUM(H36:N36)-MAX(H36:N36)-MIN(H36:N36))/5)*G36</f>
        <v>12.540000000000001</v>
      </c>
      <c r="P36" s="55"/>
    </row>
    <row r="37" spans="1:16" x14ac:dyDescent="0.25">
      <c r="A37" s="2"/>
      <c r="B37" s="65"/>
      <c r="C37" s="65"/>
      <c r="D37" s="65"/>
      <c r="E37" s="65"/>
      <c r="F37" s="32">
        <v>143</v>
      </c>
      <c r="G37" s="35">
        <v>3.1</v>
      </c>
      <c r="H37" s="154">
        <v>3.7</v>
      </c>
      <c r="I37" s="154">
        <v>5</v>
      </c>
      <c r="J37" s="154">
        <v>3.9</v>
      </c>
      <c r="K37" s="154">
        <v>4.5</v>
      </c>
      <c r="L37" s="154">
        <v>4.8</v>
      </c>
      <c r="M37" s="154">
        <v>5</v>
      </c>
      <c r="N37" s="154">
        <v>5.4</v>
      </c>
      <c r="O37" s="54">
        <f t="shared" ref="O37:O39" si="3">((SUM(H37:N37)-MAX(H37:N37)-MIN(H37:N37))/5)*G37</f>
        <v>14.384000000000006</v>
      </c>
      <c r="P37" s="55"/>
    </row>
    <row r="38" spans="1:16" x14ac:dyDescent="0.25">
      <c r="A38" s="2"/>
      <c r="B38" s="65"/>
      <c r="C38" s="65"/>
      <c r="D38" s="65"/>
      <c r="E38" s="65"/>
      <c r="F38" s="32">
        <v>351</v>
      </c>
      <c r="G38" s="35">
        <v>2.8</v>
      </c>
      <c r="H38" s="154">
        <v>4.5999999999999996</v>
      </c>
      <c r="I38" s="154">
        <v>5.6</v>
      </c>
      <c r="J38" s="154">
        <v>5.5</v>
      </c>
      <c r="K38" s="154">
        <v>5.7</v>
      </c>
      <c r="L38" s="154">
        <v>5.7</v>
      </c>
      <c r="M38" s="154">
        <v>5.4</v>
      </c>
      <c r="N38" s="154">
        <v>6</v>
      </c>
      <c r="O38" s="54">
        <f t="shared" si="3"/>
        <v>15.623999999999999</v>
      </c>
      <c r="P38" s="55"/>
    </row>
    <row r="39" spans="1:16" x14ac:dyDescent="0.25">
      <c r="A39" s="2"/>
      <c r="B39" s="65"/>
      <c r="C39" s="65"/>
      <c r="D39" s="65"/>
      <c r="E39" s="65"/>
      <c r="F39" s="32">
        <v>403</v>
      </c>
      <c r="G39" s="82">
        <v>2.2999999999999998</v>
      </c>
      <c r="H39" s="154">
        <v>4.9000000000000004</v>
      </c>
      <c r="I39" s="154">
        <v>5</v>
      </c>
      <c r="J39" s="154">
        <v>4.9000000000000004</v>
      </c>
      <c r="K39" s="154">
        <v>5</v>
      </c>
      <c r="L39" s="154">
        <v>5</v>
      </c>
      <c r="M39" s="154">
        <v>5.0999999999999996</v>
      </c>
      <c r="N39" s="154">
        <v>5.3</v>
      </c>
      <c r="O39" s="54">
        <f t="shared" si="3"/>
        <v>11.499999999999995</v>
      </c>
      <c r="P39" s="55"/>
    </row>
    <row r="40" spans="1:16" x14ac:dyDescent="0.25">
      <c r="A40" s="2"/>
      <c r="B40" s="65"/>
      <c r="C40" s="65"/>
      <c r="D40" s="65"/>
      <c r="E40" s="65"/>
      <c r="F40" s="2"/>
      <c r="G40" s="40">
        <v>10.4</v>
      </c>
      <c r="H40" s="13"/>
      <c r="I40" s="13"/>
      <c r="J40" s="13"/>
      <c r="K40" s="13"/>
      <c r="L40" s="13"/>
      <c r="M40" s="13"/>
      <c r="N40" s="13"/>
      <c r="O40" s="54">
        <f>((SUM(O36:O39)/G40)*10)</f>
        <v>51.969230769230762</v>
      </c>
      <c r="P40" s="56">
        <f>(SUM(P36:P39))</f>
        <v>0</v>
      </c>
    </row>
    <row r="41" spans="1:16" x14ac:dyDescent="0.25">
      <c r="A41" s="2"/>
      <c r="B41" s="65"/>
      <c r="C41" s="65"/>
      <c r="D41" s="65"/>
      <c r="E41" s="65"/>
      <c r="F41" s="2"/>
      <c r="G41" s="2"/>
      <c r="H41" s="13"/>
      <c r="I41" s="13"/>
      <c r="J41" s="13"/>
      <c r="K41" s="13"/>
      <c r="L41" s="13"/>
      <c r="M41" s="13"/>
      <c r="N41" s="13"/>
      <c r="O41" s="57">
        <f>(O40-P40)</f>
        <v>51.969230769230762</v>
      </c>
      <c r="P41" s="55"/>
    </row>
    <row r="42" spans="1:1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"/>
      <c r="O42" s="8"/>
      <c r="P42" s="8"/>
    </row>
    <row r="43" spans="1:16" x14ac:dyDescent="0.25">
      <c r="A43" s="14">
        <v>5</v>
      </c>
      <c r="B43" s="32" t="s">
        <v>12</v>
      </c>
      <c r="C43" s="32" t="s">
        <v>13</v>
      </c>
      <c r="D43" s="32">
        <v>2004</v>
      </c>
      <c r="E43" s="14" t="s">
        <v>10</v>
      </c>
      <c r="F43" s="32">
        <v>423</v>
      </c>
      <c r="G43" s="35">
        <v>2.2000000000000002</v>
      </c>
      <c r="H43" s="154">
        <v>5.9</v>
      </c>
      <c r="I43" s="154">
        <v>6</v>
      </c>
      <c r="J43" s="154">
        <v>5.9</v>
      </c>
      <c r="K43" s="154">
        <v>6.3</v>
      </c>
      <c r="L43" s="154">
        <v>6.2</v>
      </c>
      <c r="M43" s="154">
        <v>6.3</v>
      </c>
      <c r="N43" s="154">
        <v>6.4</v>
      </c>
      <c r="O43" s="54">
        <f>((SUM(H43:N43)-MAX(H43:N43)-MIN(H43:N43))/5)*G43</f>
        <v>13.508000000000003</v>
      </c>
      <c r="P43" s="55"/>
    </row>
    <row r="44" spans="1:16" x14ac:dyDescent="0.25">
      <c r="A44" s="2"/>
      <c r="B44" s="65"/>
      <c r="C44" s="65"/>
      <c r="D44" s="65"/>
      <c r="E44" s="65"/>
      <c r="F44" s="32">
        <v>143</v>
      </c>
      <c r="G44" s="35">
        <v>3.1</v>
      </c>
      <c r="H44" s="154">
        <v>5.2</v>
      </c>
      <c r="I44" s="154">
        <v>5.6</v>
      </c>
      <c r="J44" s="154">
        <v>5.4</v>
      </c>
      <c r="K44" s="154">
        <v>5.5</v>
      </c>
      <c r="L44" s="154">
        <v>5.2</v>
      </c>
      <c r="M44" s="154">
        <v>6</v>
      </c>
      <c r="N44" s="154">
        <v>6.1</v>
      </c>
      <c r="O44" s="54">
        <f t="shared" ref="O44:O46" si="4">((SUM(H44:N44)-MAX(H44:N44)-MIN(H44:N44))/5)*G44</f>
        <v>17.174000000000003</v>
      </c>
      <c r="P44" s="55"/>
    </row>
    <row r="45" spans="1:16" x14ac:dyDescent="0.25">
      <c r="A45" s="2"/>
      <c r="B45" s="65"/>
      <c r="C45" s="65"/>
      <c r="D45" s="65"/>
      <c r="E45" s="65"/>
      <c r="F45" s="32">
        <v>351</v>
      </c>
      <c r="G45" s="35">
        <v>2.8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54">
        <f t="shared" si="4"/>
        <v>0</v>
      </c>
      <c r="P45" s="55"/>
    </row>
    <row r="46" spans="1:16" x14ac:dyDescent="0.25">
      <c r="A46" s="2"/>
      <c r="B46" s="65"/>
      <c r="C46" s="65"/>
      <c r="D46" s="65"/>
      <c r="E46" s="65"/>
      <c r="F46" s="32">
        <v>403</v>
      </c>
      <c r="G46" s="82">
        <v>2.2999999999999998</v>
      </c>
      <c r="H46" s="154">
        <v>5.3</v>
      </c>
      <c r="I46" s="154">
        <v>5.7</v>
      </c>
      <c r="J46" s="154">
        <v>5.2</v>
      </c>
      <c r="K46" s="154">
        <v>5.3</v>
      </c>
      <c r="L46" s="154">
        <v>5.5</v>
      </c>
      <c r="M46" s="154">
        <v>5.6</v>
      </c>
      <c r="N46" s="154">
        <v>5.5</v>
      </c>
      <c r="O46" s="54">
        <f t="shared" si="4"/>
        <v>12.511999999999999</v>
      </c>
      <c r="P46" s="55"/>
    </row>
    <row r="47" spans="1:16" x14ac:dyDescent="0.25">
      <c r="A47" s="2"/>
      <c r="B47" s="65"/>
      <c r="C47" s="65"/>
      <c r="D47" s="65"/>
      <c r="E47" s="65"/>
      <c r="F47" s="2"/>
      <c r="G47" s="40">
        <v>10.4</v>
      </c>
      <c r="H47" s="13"/>
      <c r="I47" s="13"/>
      <c r="J47" s="13"/>
      <c r="K47" s="13"/>
      <c r="L47" s="13"/>
      <c r="M47" s="13"/>
      <c r="N47" s="13"/>
      <c r="O47" s="54">
        <f>((SUM(O43:O46)/G47)*10)</f>
        <v>41.532692307692315</v>
      </c>
      <c r="P47" s="56">
        <f>(SUM(P43:P46))</f>
        <v>0</v>
      </c>
    </row>
    <row r="48" spans="1:16" x14ac:dyDescent="0.25">
      <c r="A48" s="2"/>
      <c r="B48" s="65"/>
      <c r="C48" s="65"/>
      <c r="D48" s="65"/>
      <c r="E48" s="65"/>
      <c r="F48" s="2"/>
      <c r="G48" s="2"/>
      <c r="H48" s="13"/>
      <c r="I48" s="13"/>
      <c r="J48" s="13"/>
      <c r="K48" s="13"/>
      <c r="L48" s="13"/>
      <c r="M48" s="13"/>
      <c r="N48" s="13"/>
      <c r="O48" s="57">
        <f>(O47-P47)</f>
        <v>41.532692307692315</v>
      </c>
      <c r="P48" s="55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"/>
      <c r="O49" s="8"/>
      <c r="P49" s="8"/>
    </row>
    <row r="50" spans="1:16" ht="21" customHeight="1" x14ac:dyDescent="0.25">
      <c r="A50" s="2">
        <v>6</v>
      </c>
      <c r="B50" s="43" t="s">
        <v>62</v>
      </c>
      <c r="C50" s="43" t="s">
        <v>65</v>
      </c>
      <c r="D50" s="43">
        <v>2006</v>
      </c>
      <c r="E50" s="43" t="s">
        <v>76</v>
      </c>
      <c r="F50" s="32">
        <v>423</v>
      </c>
      <c r="G50" s="35">
        <v>2.2000000000000002</v>
      </c>
      <c r="H50" s="154">
        <v>5.3</v>
      </c>
      <c r="I50" s="154">
        <v>4.2</v>
      </c>
      <c r="J50" s="154">
        <v>5.2</v>
      </c>
      <c r="K50" s="154">
        <v>4.5999999999999996</v>
      </c>
      <c r="L50" s="154">
        <v>5.5</v>
      </c>
      <c r="M50" s="154">
        <v>4.4000000000000004</v>
      </c>
      <c r="N50" s="154">
        <v>4</v>
      </c>
      <c r="O50" s="54">
        <f>((SUM(H50:N50)-MAX(H50:N50)-MIN(H50:N50))/5)*G50</f>
        <v>10.427999999999999</v>
      </c>
      <c r="P50" s="55"/>
    </row>
    <row r="51" spans="1:16" x14ac:dyDescent="0.25">
      <c r="A51" s="2"/>
      <c r="B51" s="65"/>
      <c r="C51" s="65"/>
      <c r="D51" s="65"/>
      <c r="E51" s="65"/>
      <c r="F51" s="32">
        <v>143</v>
      </c>
      <c r="G51" s="35">
        <v>3.1</v>
      </c>
      <c r="H51" s="154">
        <v>5.7</v>
      </c>
      <c r="I51" s="154">
        <v>5</v>
      </c>
      <c r="J51" s="154">
        <v>5.4</v>
      </c>
      <c r="K51" s="154">
        <v>5.2</v>
      </c>
      <c r="L51" s="154">
        <v>4.9000000000000004</v>
      </c>
      <c r="M51" s="154">
        <v>4.7</v>
      </c>
      <c r="N51" s="154">
        <v>5.5</v>
      </c>
      <c r="O51" s="54">
        <f t="shared" ref="O51:O53" si="5">((SUM(H51:N51)-MAX(H51:N51)-MIN(H51:N51))/5)*G51</f>
        <v>16.120000000000005</v>
      </c>
      <c r="P51" s="55"/>
    </row>
    <row r="52" spans="1:16" x14ac:dyDescent="0.25">
      <c r="A52" s="2"/>
      <c r="B52" s="65"/>
      <c r="C52" s="65"/>
      <c r="D52" s="65"/>
      <c r="E52" s="65"/>
      <c r="F52" s="32">
        <v>351</v>
      </c>
      <c r="G52" s="35">
        <v>2.8</v>
      </c>
      <c r="H52" s="154">
        <v>4.8</v>
      </c>
      <c r="I52" s="154">
        <v>4.7</v>
      </c>
      <c r="J52" s="154">
        <v>4.7</v>
      </c>
      <c r="K52" s="154">
        <v>4.9000000000000004</v>
      </c>
      <c r="L52" s="154">
        <v>5</v>
      </c>
      <c r="M52" s="154">
        <v>5</v>
      </c>
      <c r="N52" s="154">
        <v>5.2</v>
      </c>
      <c r="O52" s="54">
        <f t="shared" si="5"/>
        <v>13.664000000000001</v>
      </c>
      <c r="P52" s="55"/>
    </row>
    <row r="53" spans="1:16" x14ac:dyDescent="0.25">
      <c r="A53" s="2"/>
      <c r="B53" s="65"/>
      <c r="C53" s="65"/>
      <c r="D53" s="65"/>
      <c r="E53" s="65"/>
      <c r="F53" s="32">
        <v>403</v>
      </c>
      <c r="G53" s="82">
        <v>2.2999999999999998</v>
      </c>
      <c r="H53" s="154">
        <v>4.5</v>
      </c>
      <c r="I53" s="154">
        <v>4.2</v>
      </c>
      <c r="J53" s="154">
        <v>4.3</v>
      </c>
      <c r="K53" s="154">
        <v>4</v>
      </c>
      <c r="L53" s="154">
        <v>3.9</v>
      </c>
      <c r="M53" s="154">
        <v>4</v>
      </c>
      <c r="N53" s="154">
        <v>3.8</v>
      </c>
      <c r="O53" s="54">
        <f t="shared" si="5"/>
        <v>9.3839999999999986</v>
      </c>
      <c r="P53" s="55"/>
    </row>
    <row r="54" spans="1:16" x14ac:dyDescent="0.25">
      <c r="A54" s="2"/>
      <c r="B54" s="65"/>
      <c r="C54" s="65"/>
      <c r="D54" s="65"/>
      <c r="E54" s="65"/>
      <c r="F54" s="2"/>
      <c r="G54" s="40">
        <v>10.4</v>
      </c>
      <c r="H54" s="13"/>
      <c r="I54" s="13"/>
      <c r="J54" s="13"/>
      <c r="K54" s="13"/>
      <c r="L54" s="13"/>
      <c r="M54" s="13"/>
      <c r="N54" s="13"/>
      <c r="O54" s="54">
        <f>((SUM(O50:O53)/G54)*10)</f>
        <v>47.688461538461546</v>
      </c>
      <c r="P54" s="56">
        <f>(SUM(P50:P53))</f>
        <v>0</v>
      </c>
    </row>
    <row r="55" spans="1:16" x14ac:dyDescent="0.25">
      <c r="A55" s="2"/>
      <c r="B55" s="65"/>
      <c r="C55" s="65"/>
      <c r="D55" s="65"/>
      <c r="E55" s="65"/>
      <c r="F55" s="2"/>
      <c r="G55" s="2"/>
      <c r="H55" s="13"/>
      <c r="I55" s="13"/>
      <c r="J55" s="13"/>
      <c r="K55" s="13"/>
      <c r="L55" s="13"/>
      <c r="M55" s="13"/>
      <c r="N55" s="13"/>
      <c r="O55" s="57">
        <f>(O54-P54)</f>
        <v>47.688461538461546</v>
      </c>
      <c r="P55" s="55"/>
    </row>
    <row r="56" spans="1:16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"/>
      <c r="O56" s="8"/>
      <c r="P56" s="8"/>
    </row>
    <row r="57" spans="1:16" s="16" customFormat="1" ht="21" customHeight="1" x14ac:dyDescent="0.25">
      <c r="A57" s="14">
        <v>7</v>
      </c>
      <c r="B57" s="32" t="s">
        <v>22</v>
      </c>
      <c r="C57" s="32" t="s">
        <v>9</v>
      </c>
      <c r="D57" s="32">
        <v>2005</v>
      </c>
      <c r="E57" s="14" t="s">
        <v>10</v>
      </c>
      <c r="F57" s="32">
        <v>423</v>
      </c>
      <c r="G57" s="35">
        <v>2.2000000000000002</v>
      </c>
      <c r="H57" s="154">
        <v>5.9</v>
      </c>
      <c r="I57" s="154">
        <v>5.5</v>
      </c>
      <c r="J57" s="154">
        <v>5.8</v>
      </c>
      <c r="K57" s="154">
        <v>5.3</v>
      </c>
      <c r="L57" s="154">
        <v>4.5999999999999996</v>
      </c>
      <c r="M57" s="154">
        <v>5.6</v>
      </c>
      <c r="N57" s="154">
        <v>5.8</v>
      </c>
      <c r="O57" s="54">
        <f>((SUM(H57:N57)-MAX(H57:N57)-MIN(H57:N57))/5)*G57</f>
        <v>12.32</v>
      </c>
      <c r="P57" s="55"/>
    </row>
    <row r="58" spans="1:16" x14ac:dyDescent="0.25">
      <c r="A58" s="2"/>
      <c r="B58" s="65"/>
      <c r="C58" s="65"/>
      <c r="D58" s="65"/>
      <c r="E58" s="65"/>
      <c r="F58" s="32">
        <v>143</v>
      </c>
      <c r="G58" s="35">
        <v>3.1</v>
      </c>
      <c r="H58" s="154">
        <v>3.5</v>
      </c>
      <c r="I58" s="154">
        <v>3.6</v>
      </c>
      <c r="J58" s="154">
        <v>3.3</v>
      </c>
      <c r="K58" s="154">
        <v>4</v>
      </c>
      <c r="L58" s="154">
        <v>5</v>
      </c>
      <c r="M58" s="154">
        <v>4.0999999999999996</v>
      </c>
      <c r="N58" s="154">
        <v>4.2</v>
      </c>
      <c r="O58" s="54">
        <f t="shared" ref="O58:O60" si="6">((SUM(H58:N58)-MAX(H58:N58)-MIN(H58:N58))/5)*G58</f>
        <v>12.028</v>
      </c>
      <c r="P58" s="55"/>
    </row>
    <row r="59" spans="1:16" x14ac:dyDescent="0.25">
      <c r="A59" s="2"/>
      <c r="B59" s="65"/>
      <c r="C59" s="65"/>
      <c r="D59" s="65"/>
      <c r="E59" s="65"/>
      <c r="F59" s="32">
        <v>351</v>
      </c>
      <c r="G59" s="35">
        <v>2.8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54">
        <f t="shared" si="6"/>
        <v>0</v>
      </c>
      <c r="P59" s="55"/>
    </row>
    <row r="60" spans="1:16" x14ac:dyDescent="0.25">
      <c r="A60" s="2"/>
      <c r="B60" s="65"/>
      <c r="C60" s="65"/>
      <c r="D60" s="65"/>
      <c r="E60" s="65"/>
      <c r="F60" s="32">
        <v>403</v>
      </c>
      <c r="G60" s="82">
        <v>2.2999999999999998</v>
      </c>
      <c r="H60" s="154">
        <v>5.0999999999999996</v>
      </c>
      <c r="I60" s="154">
        <v>4.3</v>
      </c>
      <c r="J60" s="154">
        <v>4.4000000000000004</v>
      </c>
      <c r="K60" s="154">
        <v>4.0999999999999996</v>
      </c>
      <c r="L60" s="154">
        <v>4.0999999999999996</v>
      </c>
      <c r="M60" s="154">
        <v>5</v>
      </c>
      <c r="N60" s="154">
        <v>4.3</v>
      </c>
      <c r="O60" s="54">
        <f t="shared" si="6"/>
        <v>10.165999999999999</v>
      </c>
      <c r="P60" s="55"/>
    </row>
    <row r="61" spans="1:16" x14ac:dyDescent="0.25">
      <c r="A61" s="2"/>
      <c r="B61" s="65"/>
      <c r="C61" s="65"/>
      <c r="D61" s="65"/>
      <c r="E61" s="65"/>
      <c r="F61" s="2"/>
      <c r="G61" s="40">
        <v>10.4</v>
      </c>
      <c r="H61" s="13"/>
      <c r="I61" s="13"/>
      <c r="J61" s="13"/>
      <c r="K61" s="13"/>
      <c r="L61" s="13"/>
      <c r="M61" s="13"/>
      <c r="N61" s="13"/>
      <c r="O61" s="54">
        <f>((SUM(O57:O60)/G61)*10)</f>
        <v>33.186538461538454</v>
      </c>
      <c r="P61" s="56">
        <f>(SUM(P57:P60))</f>
        <v>0</v>
      </c>
    </row>
    <row r="62" spans="1:16" x14ac:dyDescent="0.25">
      <c r="A62" s="2"/>
      <c r="B62" s="65"/>
      <c r="C62" s="65"/>
      <c r="D62" s="65"/>
      <c r="E62" s="65"/>
      <c r="F62" s="2"/>
      <c r="G62" s="2"/>
      <c r="H62" s="13"/>
      <c r="I62" s="13"/>
      <c r="J62" s="13"/>
      <c r="K62" s="13"/>
      <c r="L62" s="13"/>
      <c r="M62" s="13"/>
      <c r="N62" s="13"/>
      <c r="O62" s="57">
        <f>(O61-P61)</f>
        <v>33.186538461538454</v>
      </c>
      <c r="P62" s="55"/>
    </row>
    <row r="63" spans="1:16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"/>
      <c r="O63" s="8"/>
      <c r="P63" s="8"/>
    </row>
    <row r="64" spans="1:16" s="16" customFormat="1" ht="21" customHeight="1" x14ac:dyDescent="0.25">
      <c r="A64" s="2">
        <v>8</v>
      </c>
      <c r="B64" s="14" t="s">
        <v>23</v>
      </c>
      <c r="C64" s="14" t="s">
        <v>24</v>
      </c>
      <c r="D64" s="14">
        <v>2005</v>
      </c>
      <c r="E64" s="14" t="s">
        <v>10</v>
      </c>
      <c r="F64" s="32">
        <v>423</v>
      </c>
      <c r="G64" s="35">
        <v>2.2000000000000002</v>
      </c>
      <c r="H64" s="154">
        <v>4.3</v>
      </c>
      <c r="I64" s="154">
        <v>4.0999999999999996</v>
      </c>
      <c r="J64" s="154">
        <v>4</v>
      </c>
      <c r="K64" s="154">
        <v>3.5</v>
      </c>
      <c r="L64" s="154">
        <v>4</v>
      </c>
      <c r="M64" s="154">
        <v>4.7</v>
      </c>
      <c r="N64" s="154">
        <v>4</v>
      </c>
      <c r="O64" s="54">
        <f>((SUM(H64:N64)-MAX(H64:N64)-MIN(H64:N64))/5)*G64</f>
        <v>8.9760000000000009</v>
      </c>
      <c r="P64" s="55"/>
    </row>
    <row r="65" spans="1:16" x14ac:dyDescent="0.25">
      <c r="A65" s="2"/>
      <c r="B65" s="65"/>
      <c r="C65" s="65"/>
      <c r="D65" s="65"/>
      <c r="E65" s="65"/>
      <c r="F65" s="32">
        <v>143</v>
      </c>
      <c r="G65" s="35">
        <v>3.1</v>
      </c>
      <c r="H65" s="154">
        <v>2.5</v>
      </c>
      <c r="I65" s="154">
        <v>2.5</v>
      </c>
      <c r="J65" s="154">
        <v>2.1</v>
      </c>
      <c r="K65" s="154">
        <v>2.5</v>
      </c>
      <c r="L65" s="154">
        <v>2.5</v>
      </c>
      <c r="M65" s="154">
        <v>3.1</v>
      </c>
      <c r="N65" s="154">
        <v>3</v>
      </c>
      <c r="O65" s="54">
        <f t="shared" ref="O65:O67" si="7">((SUM(H65:N65)-MAX(H65:N65)-MIN(H65:N65))/5)*G65</f>
        <v>8.06</v>
      </c>
      <c r="P65" s="55"/>
    </row>
    <row r="66" spans="1:16" x14ac:dyDescent="0.25">
      <c r="A66" s="2"/>
      <c r="B66" s="65"/>
      <c r="C66" s="65"/>
      <c r="D66" s="65"/>
      <c r="E66" s="65"/>
      <c r="F66" s="32">
        <v>351</v>
      </c>
      <c r="G66" s="35">
        <v>2.8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54">
        <f t="shared" si="7"/>
        <v>0</v>
      </c>
      <c r="P66" s="55"/>
    </row>
    <row r="67" spans="1:16" x14ac:dyDescent="0.25">
      <c r="A67" s="2"/>
      <c r="B67" s="65"/>
      <c r="C67" s="65"/>
      <c r="D67" s="65"/>
      <c r="E67" s="65"/>
      <c r="F67" s="32">
        <v>403</v>
      </c>
      <c r="G67" s="82">
        <v>2.2999999999999998</v>
      </c>
      <c r="H67" s="154">
        <v>4.5999999999999996</v>
      </c>
      <c r="I67" s="154">
        <v>4.5</v>
      </c>
      <c r="J67" s="154">
        <v>4.5</v>
      </c>
      <c r="K67" s="154">
        <v>4.5999999999999996</v>
      </c>
      <c r="L67" s="154">
        <v>5</v>
      </c>
      <c r="M67" s="154">
        <v>5.5</v>
      </c>
      <c r="N67" s="154">
        <v>5.6</v>
      </c>
      <c r="O67" s="54">
        <f t="shared" si="7"/>
        <v>11.131999999999996</v>
      </c>
      <c r="P67" s="55"/>
    </row>
    <row r="68" spans="1:16" x14ac:dyDescent="0.25">
      <c r="A68" s="2"/>
      <c r="B68" s="65"/>
      <c r="C68" s="65"/>
      <c r="D68" s="65"/>
      <c r="E68" s="65"/>
      <c r="F68" s="2"/>
      <c r="G68" s="40">
        <v>10.4</v>
      </c>
      <c r="H68" s="13"/>
      <c r="I68" s="13"/>
      <c r="J68" s="13"/>
      <c r="K68" s="13"/>
      <c r="L68" s="13"/>
      <c r="M68" s="13"/>
      <c r="N68" s="13"/>
      <c r="O68" s="54">
        <f>((SUM(O64:O67)/G68)*10)</f>
        <v>27.084615384615383</v>
      </c>
      <c r="P68" s="56">
        <f>(SUM(P64:P67))</f>
        <v>0</v>
      </c>
    </row>
    <row r="69" spans="1:16" x14ac:dyDescent="0.25">
      <c r="A69" s="2"/>
      <c r="B69" s="65"/>
      <c r="C69" s="65"/>
      <c r="D69" s="65"/>
      <c r="E69" s="65"/>
      <c r="F69" s="2"/>
      <c r="G69" s="2"/>
      <c r="H69" s="13"/>
      <c r="I69" s="13"/>
      <c r="J69" s="13"/>
      <c r="K69" s="13"/>
      <c r="L69" s="13"/>
      <c r="M69" s="13"/>
      <c r="N69" s="13"/>
      <c r="O69" s="57">
        <f>(O68-P68)</f>
        <v>27.084615384615383</v>
      </c>
      <c r="P69" s="55"/>
    </row>
    <row r="70" spans="1:16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"/>
      <c r="O70" s="8"/>
      <c r="P70" s="8"/>
    </row>
    <row r="71" spans="1:16" ht="21" customHeight="1" x14ac:dyDescent="0.25">
      <c r="A71" s="14">
        <v>9</v>
      </c>
      <c r="B71" s="14" t="s">
        <v>54</v>
      </c>
      <c r="C71" s="14" t="s">
        <v>53</v>
      </c>
      <c r="D71" s="14">
        <v>2006</v>
      </c>
      <c r="E71" s="79" t="s">
        <v>77</v>
      </c>
      <c r="F71" s="32">
        <v>423</v>
      </c>
      <c r="G71" s="35">
        <v>2.2000000000000002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54">
        <f>((SUM(H71:N71)-MAX(H71:N71)-MIN(H71:N71))/5)*G71</f>
        <v>0</v>
      </c>
      <c r="P71" s="55"/>
    </row>
    <row r="72" spans="1:16" x14ac:dyDescent="0.25">
      <c r="A72" s="2"/>
      <c r="B72" s="65"/>
      <c r="C72" s="65"/>
      <c r="D72" s="65"/>
      <c r="E72" s="65"/>
      <c r="F72" s="32">
        <v>143</v>
      </c>
      <c r="G72" s="35">
        <v>3.1</v>
      </c>
      <c r="H72" s="154">
        <v>2.6</v>
      </c>
      <c r="I72" s="154">
        <v>3</v>
      </c>
      <c r="J72" s="154">
        <v>2.7</v>
      </c>
      <c r="K72" s="154">
        <v>2.7</v>
      </c>
      <c r="L72" s="154">
        <v>3.5</v>
      </c>
      <c r="M72" s="154">
        <v>3</v>
      </c>
      <c r="N72" s="154">
        <v>2.4</v>
      </c>
      <c r="O72" s="54">
        <f t="shared" ref="O72:O74" si="8">((SUM(H72:N72)-MAX(H72:N72)-MIN(H72:N72))/5)*G72</f>
        <v>8.68</v>
      </c>
      <c r="P72" s="55"/>
    </row>
    <row r="73" spans="1:16" x14ac:dyDescent="0.25">
      <c r="A73" s="2"/>
      <c r="B73" s="65"/>
      <c r="C73" s="65"/>
      <c r="D73" s="65"/>
      <c r="E73" s="65"/>
      <c r="F73" s="32">
        <v>351</v>
      </c>
      <c r="G73" s="35">
        <v>2.8</v>
      </c>
      <c r="H73" s="154">
        <v>2.9</v>
      </c>
      <c r="I73" s="154">
        <v>2.9</v>
      </c>
      <c r="J73" s="154">
        <v>2.9</v>
      </c>
      <c r="K73" s="154">
        <v>3</v>
      </c>
      <c r="L73" s="154">
        <v>3.4</v>
      </c>
      <c r="M73" s="154">
        <v>3.1</v>
      </c>
      <c r="N73" s="154">
        <v>3.5</v>
      </c>
      <c r="O73" s="54">
        <f t="shared" si="8"/>
        <v>8.5679999999999978</v>
      </c>
      <c r="P73" s="55"/>
    </row>
    <row r="74" spans="1:16" x14ac:dyDescent="0.25">
      <c r="A74" s="156"/>
      <c r="B74" s="65"/>
      <c r="C74" s="65"/>
      <c r="D74" s="65"/>
      <c r="E74" s="65"/>
      <c r="F74" s="32">
        <v>403</v>
      </c>
      <c r="G74" s="82">
        <v>2.2999999999999998</v>
      </c>
      <c r="H74" s="53">
        <v>2.2000000000000002</v>
      </c>
      <c r="I74" s="53">
        <v>2.2999999999999998</v>
      </c>
      <c r="J74" s="53">
        <v>2.2999999999999998</v>
      </c>
      <c r="K74" s="53">
        <v>2.1</v>
      </c>
      <c r="L74" s="53">
        <v>2</v>
      </c>
      <c r="M74" s="53">
        <v>2.2000000000000002</v>
      </c>
      <c r="N74" s="53">
        <v>2.2000000000000002</v>
      </c>
      <c r="O74" s="54">
        <f t="shared" si="8"/>
        <v>5.0599999999999996</v>
      </c>
      <c r="P74" s="55"/>
    </row>
    <row r="75" spans="1:16" x14ac:dyDescent="0.25">
      <c r="A75" s="2"/>
      <c r="B75" s="65"/>
      <c r="C75" s="65"/>
      <c r="D75" s="65"/>
      <c r="E75" s="65"/>
      <c r="F75" s="2"/>
      <c r="G75" s="40">
        <v>10.4</v>
      </c>
      <c r="H75" s="13"/>
      <c r="I75" s="13"/>
      <c r="J75" s="13"/>
      <c r="K75" s="13"/>
      <c r="L75" s="13"/>
      <c r="M75" s="13"/>
      <c r="N75" s="13"/>
      <c r="O75" s="54">
        <f>((SUM(O71:O74)/G75)*10)</f>
        <v>21.449999999999996</v>
      </c>
      <c r="P75" s="56">
        <f>(SUM(P71:P74))</f>
        <v>0</v>
      </c>
    </row>
    <row r="76" spans="1:16" x14ac:dyDescent="0.25">
      <c r="A76" s="2"/>
      <c r="B76" s="65"/>
      <c r="C76" s="65"/>
      <c r="D76" s="65"/>
      <c r="E76" s="65"/>
      <c r="F76" s="2"/>
      <c r="G76" s="2"/>
      <c r="H76" s="13"/>
      <c r="I76" s="13"/>
      <c r="J76" s="13"/>
      <c r="K76" s="13"/>
      <c r="L76" s="13"/>
      <c r="M76" s="13"/>
      <c r="N76" s="13"/>
      <c r="O76" s="57">
        <f>(O75-P75)</f>
        <v>21.449999999999996</v>
      </c>
      <c r="P76" s="55"/>
    </row>
    <row r="77" spans="1:16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"/>
      <c r="O77" s="8"/>
      <c r="P77" s="8"/>
    </row>
    <row r="78" spans="1:16" ht="21.75" customHeight="1" x14ac:dyDescent="0.25">
      <c r="A78" s="2">
        <v>10</v>
      </c>
      <c r="B78" s="32" t="s">
        <v>21</v>
      </c>
      <c r="C78" s="32" t="s">
        <v>6</v>
      </c>
      <c r="D78" s="32">
        <v>2004</v>
      </c>
      <c r="E78" s="79" t="s">
        <v>77</v>
      </c>
      <c r="F78" s="32">
        <v>423</v>
      </c>
      <c r="G78" s="35">
        <v>2.2000000000000002</v>
      </c>
      <c r="H78" s="154">
        <v>3.4</v>
      </c>
      <c r="I78" s="154">
        <v>3.3</v>
      </c>
      <c r="J78" s="154">
        <v>3.8</v>
      </c>
      <c r="K78" s="154">
        <v>3.6</v>
      </c>
      <c r="L78" s="154">
        <v>3.6</v>
      </c>
      <c r="M78" s="154">
        <v>3.4</v>
      </c>
      <c r="N78" s="154">
        <v>3.6</v>
      </c>
      <c r="O78" s="54">
        <f>((SUM(H78:N78)-MAX(H78:N78)-MIN(H78:N78))/5)*G78</f>
        <v>7.7439999999999998</v>
      </c>
      <c r="P78" s="55"/>
    </row>
    <row r="79" spans="1:16" x14ac:dyDescent="0.25">
      <c r="A79" s="10"/>
      <c r="B79" s="65"/>
      <c r="C79" s="65"/>
      <c r="D79" s="65"/>
      <c r="E79" s="65"/>
      <c r="F79" s="32">
        <v>143</v>
      </c>
      <c r="G79" s="35">
        <v>3.1</v>
      </c>
      <c r="H79" s="154">
        <v>4.5</v>
      </c>
      <c r="I79" s="154">
        <v>3.9</v>
      </c>
      <c r="J79" s="154">
        <v>4.2</v>
      </c>
      <c r="K79" s="154">
        <v>3.7</v>
      </c>
      <c r="L79" s="154">
        <v>3.9</v>
      </c>
      <c r="M79" s="154">
        <v>3.4</v>
      </c>
      <c r="N79" s="154">
        <v>4.2</v>
      </c>
      <c r="O79" s="54">
        <f t="shared" ref="O79:O81" si="9">((SUM(H79:N79)-MAX(H79:N79)-MIN(H79:N79))/5)*G79</f>
        <v>12.337999999999999</v>
      </c>
      <c r="P79" s="55"/>
    </row>
    <row r="80" spans="1:16" x14ac:dyDescent="0.25">
      <c r="A80" s="2"/>
      <c r="B80" s="65"/>
      <c r="C80" s="65"/>
      <c r="D80" s="65"/>
      <c r="E80" s="65"/>
      <c r="F80" s="32">
        <v>351</v>
      </c>
      <c r="G80" s="35">
        <v>2.8</v>
      </c>
      <c r="H80" s="154">
        <v>3.2</v>
      </c>
      <c r="I80" s="154">
        <v>3.1</v>
      </c>
      <c r="J80" s="154">
        <v>3.2</v>
      </c>
      <c r="K80" s="154">
        <v>3.7</v>
      </c>
      <c r="L80" s="154">
        <v>3.2</v>
      </c>
      <c r="M80" s="154">
        <v>3</v>
      </c>
      <c r="N80" s="154">
        <v>3.5</v>
      </c>
      <c r="O80" s="54">
        <f t="shared" si="9"/>
        <v>9.0719999999999992</v>
      </c>
      <c r="P80" s="55"/>
    </row>
    <row r="81" spans="1:16" x14ac:dyDescent="0.25">
      <c r="A81" s="2"/>
      <c r="B81" s="65"/>
      <c r="C81" s="65"/>
      <c r="D81" s="65"/>
      <c r="E81" s="65"/>
      <c r="F81" s="32">
        <v>403</v>
      </c>
      <c r="G81" s="82">
        <v>2.2999999999999998</v>
      </c>
      <c r="H81" s="53">
        <v>4.3</v>
      </c>
      <c r="I81" s="53">
        <v>4.4000000000000004</v>
      </c>
      <c r="J81" s="53">
        <v>4.4000000000000004</v>
      </c>
      <c r="K81" s="53">
        <v>4.3</v>
      </c>
      <c r="L81" s="53">
        <v>3.9</v>
      </c>
      <c r="M81" s="53">
        <v>3.1</v>
      </c>
      <c r="N81" s="53">
        <v>3.9</v>
      </c>
      <c r="O81" s="54">
        <f t="shared" si="9"/>
        <v>9.5679999999999978</v>
      </c>
      <c r="P81" s="55"/>
    </row>
    <row r="82" spans="1:16" x14ac:dyDescent="0.25">
      <c r="A82" s="2"/>
      <c r="B82" s="65"/>
      <c r="C82" s="65"/>
      <c r="D82" s="65"/>
      <c r="E82" s="65"/>
      <c r="F82" s="2"/>
      <c r="G82" s="40">
        <v>10.4</v>
      </c>
      <c r="H82" s="13"/>
      <c r="I82" s="13"/>
      <c r="J82" s="13"/>
      <c r="K82" s="13"/>
      <c r="L82" s="13"/>
      <c r="M82" s="13"/>
      <c r="N82" s="13"/>
      <c r="O82" s="54">
        <f>((SUM(O78:O81)/G82)*10)</f>
        <v>37.232692307692304</v>
      </c>
      <c r="P82" s="56">
        <f>(SUM(P78:P81))</f>
        <v>0</v>
      </c>
    </row>
    <row r="83" spans="1:16" x14ac:dyDescent="0.25">
      <c r="A83" s="2"/>
      <c r="B83" s="65"/>
      <c r="C83" s="65"/>
      <c r="D83" s="65"/>
      <c r="E83" s="65"/>
      <c r="F83" s="2"/>
      <c r="G83" s="2"/>
      <c r="H83" s="13"/>
      <c r="I83" s="13"/>
      <c r="J83" s="13"/>
      <c r="K83" s="13"/>
      <c r="L83" s="13"/>
      <c r="M83" s="13"/>
      <c r="N83" s="13"/>
      <c r="O83" s="57">
        <f>(O82-P82)</f>
        <v>37.232692307692304</v>
      </c>
      <c r="P83" s="55"/>
    </row>
    <row r="84" spans="1:16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"/>
      <c r="O84" s="8"/>
      <c r="P84" s="8"/>
    </row>
    <row r="85" spans="1:16" ht="21" customHeight="1" x14ac:dyDescent="0.25">
      <c r="A85" s="2">
        <v>11</v>
      </c>
      <c r="B85" s="43" t="s">
        <v>59</v>
      </c>
      <c r="C85" s="43" t="s">
        <v>58</v>
      </c>
      <c r="D85" s="43">
        <v>2006</v>
      </c>
      <c r="E85" s="80" t="s">
        <v>77</v>
      </c>
      <c r="F85" s="32">
        <v>423</v>
      </c>
      <c r="G85" s="35">
        <v>2.2000000000000002</v>
      </c>
      <c r="H85" s="154">
        <v>6</v>
      </c>
      <c r="I85" s="154">
        <v>6.3</v>
      </c>
      <c r="J85" s="154">
        <v>6</v>
      </c>
      <c r="K85" s="154">
        <v>6</v>
      </c>
      <c r="L85" s="154">
        <v>6.5</v>
      </c>
      <c r="M85" s="154">
        <v>6</v>
      </c>
      <c r="N85" s="154">
        <v>6.6</v>
      </c>
      <c r="O85" s="54">
        <f>((SUM(H85:N85)-MAX(H85:N85)-MIN(H85:N85))/5)*G85</f>
        <v>13.552</v>
      </c>
      <c r="P85" s="55"/>
    </row>
    <row r="86" spans="1:16" x14ac:dyDescent="0.25">
      <c r="A86" s="2"/>
      <c r="B86" s="65"/>
      <c r="C86" s="65"/>
      <c r="D86" s="65"/>
      <c r="E86" s="65"/>
      <c r="F86" s="32">
        <v>143</v>
      </c>
      <c r="G86" s="35">
        <v>3.1</v>
      </c>
      <c r="H86" s="154">
        <v>5</v>
      </c>
      <c r="I86" s="154">
        <v>6</v>
      </c>
      <c r="J86" s="154">
        <v>5.0999999999999996</v>
      </c>
      <c r="K86" s="154">
        <v>5</v>
      </c>
      <c r="L86" s="154">
        <v>5</v>
      </c>
      <c r="M86" s="154">
        <v>5.0999999999999996</v>
      </c>
      <c r="N86" s="154">
        <v>5</v>
      </c>
      <c r="O86" s="54">
        <f t="shared" ref="O86:O88" si="10">((SUM(H86:N86)-MAX(H86:N86)-MIN(H86:N86))/5)*G86</f>
        <v>15.624000000000004</v>
      </c>
      <c r="P86" s="55"/>
    </row>
    <row r="87" spans="1:16" x14ac:dyDescent="0.25">
      <c r="A87" s="2"/>
      <c r="B87" s="65"/>
      <c r="C87" s="65"/>
      <c r="D87" s="65"/>
      <c r="E87" s="65"/>
      <c r="F87" s="32">
        <v>351</v>
      </c>
      <c r="G87" s="35">
        <v>2.8</v>
      </c>
      <c r="H87" s="154">
        <v>5.5</v>
      </c>
      <c r="I87" s="154">
        <v>5.5</v>
      </c>
      <c r="J87" s="154">
        <v>5.5</v>
      </c>
      <c r="K87" s="154">
        <v>5.4</v>
      </c>
      <c r="L87" s="154">
        <v>5.4</v>
      </c>
      <c r="M87" s="154">
        <v>5.5</v>
      </c>
      <c r="N87" s="154">
        <v>5.5</v>
      </c>
      <c r="O87" s="54">
        <f t="shared" si="10"/>
        <v>15.343999999999998</v>
      </c>
      <c r="P87" s="55"/>
    </row>
    <row r="88" spans="1:16" x14ac:dyDescent="0.25">
      <c r="A88" s="2"/>
      <c r="B88" s="65"/>
      <c r="C88" s="65"/>
      <c r="D88" s="65"/>
      <c r="E88" s="65"/>
      <c r="F88" s="32">
        <v>403</v>
      </c>
      <c r="G88" s="82">
        <v>2.2999999999999998</v>
      </c>
      <c r="H88" s="53">
        <v>5.2</v>
      </c>
      <c r="I88" s="53">
        <v>5.4</v>
      </c>
      <c r="J88" s="53">
        <v>5.3</v>
      </c>
      <c r="K88" s="53">
        <v>5.3</v>
      </c>
      <c r="L88" s="53">
        <v>5.5</v>
      </c>
      <c r="M88" s="53">
        <v>5.2</v>
      </c>
      <c r="N88" s="53">
        <v>5.6</v>
      </c>
      <c r="O88" s="54">
        <f t="shared" si="10"/>
        <v>12.281999999999998</v>
      </c>
      <c r="P88" s="55"/>
    </row>
    <row r="89" spans="1:16" x14ac:dyDescent="0.25">
      <c r="A89" s="2"/>
      <c r="B89" s="65"/>
      <c r="C89" s="65"/>
      <c r="D89" s="65"/>
      <c r="E89" s="65"/>
      <c r="F89" s="2"/>
      <c r="G89" s="40">
        <v>10.4</v>
      </c>
      <c r="H89" s="13"/>
      <c r="I89" s="13"/>
      <c r="J89" s="13"/>
      <c r="K89" s="13"/>
      <c r="L89" s="13"/>
      <c r="M89" s="13"/>
      <c r="N89" s="13"/>
      <c r="O89" s="54">
        <f>((SUM(O85:O88)/G89)*10)</f>
        <v>54.617307692307683</v>
      </c>
      <c r="P89" s="56">
        <f>(SUM(P85:P88))</f>
        <v>0</v>
      </c>
    </row>
    <row r="90" spans="1:16" x14ac:dyDescent="0.25">
      <c r="A90" s="2"/>
      <c r="B90" s="65"/>
      <c r="C90" s="65"/>
      <c r="D90" s="65"/>
      <c r="E90" s="65"/>
      <c r="F90" s="2"/>
      <c r="G90" s="2"/>
      <c r="H90" s="13"/>
      <c r="I90" s="13"/>
      <c r="J90" s="13"/>
      <c r="K90" s="13"/>
      <c r="L90" s="13"/>
      <c r="M90" s="13"/>
      <c r="N90" s="13"/>
      <c r="O90" s="57">
        <f>(O89-P89)</f>
        <v>54.617307692307683</v>
      </c>
      <c r="P90" s="55"/>
    </row>
    <row r="91" spans="1:16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"/>
      <c r="O91" s="8"/>
      <c r="P91" s="8"/>
    </row>
    <row r="92" spans="1:16" ht="21" customHeight="1" x14ac:dyDescent="0.25">
      <c r="A92" s="2">
        <v>12</v>
      </c>
      <c r="B92" s="14" t="s">
        <v>8</v>
      </c>
      <c r="C92" s="14" t="s">
        <v>63</v>
      </c>
      <c r="D92" s="14">
        <v>2006</v>
      </c>
      <c r="E92" s="14" t="s">
        <v>76</v>
      </c>
      <c r="F92" s="32">
        <v>423</v>
      </c>
      <c r="G92" s="35">
        <v>2.2000000000000002</v>
      </c>
      <c r="H92" s="154">
        <v>5.9</v>
      </c>
      <c r="I92" s="154">
        <v>6</v>
      </c>
      <c r="J92" s="154">
        <v>5.8</v>
      </c>
      <c r="K92" s="154">
        <v>5.9</v>
      </c>
      <c r="L92" s="154">
        <v>5.5</v>
      </c>
      <c r="M92" s="154">
        <v>5.2</v>
      </c>
      <c r="N92" s="154">
        <v>5.8</v>
      </c>
      <c r="O92" s="54">
        <f>((SUM(H92:N92)-MAX(H92:N92)-MIN(H92:N92))/5)*G92</f>
        <v>12.716000000000001</v>
      </c>
      <c r="P92" s="55"/>
    </row>
    <row r="93" spans="1:16" x14ac:dyDescent="0.25">
      <c r="A93" s="2"/>
      <c r="B93" s="65"/>
      <c r="C93" s="65"/>
      <c r="D93" s="65"/>
      <c r="E93" s="65"/>
      <c r="F93" s="32">
        <v>143</v>
      </c>
      <c r="G93" s="35">
        <v>3.1</v>
      </c>
      <c r="H93" s="154">
        <v>4.8</v>
      </c>
      <c r="I93" s="154">
        <v>4.5999999999999996</v>
      </c>
      <c r="J93" s="154">
        <v>4.7</v>
      </c>
      <c r="K93" s="154">
        <v>4.8</v>
      </c>
      <c r="L93" s="154">
        <v>4.8</v>
      </c>
      <c r="M93" s="154">
        <v>4.7</v>
      </c>
      <c r="N93" s="154">
        <v>5</v>
      </c>
      <c r="O93" s="54">
        <f t="shared" ref="O93:O95" si="11">((SUM(H93:N93)-MAX(H93:N93)-MIN(H93:N93))/5)*G93</f>
        <v>14.756</v>
      </c>
      <c r="P93" s="55"/>
    </row>
    <row r="94" spans="1:16" x14ac:dyDescent="0.25">
      <c r="A94" s="2"/>
      <c r="B94" s="65"/>
      <c r="C94" s="65"/>
      <c r="D94" s="65"/>
      <c r="E94" s="65"/>
      <c r="F94" s="32">
        <v>351</v>
      </c>
      <c r="G94" s="35">
        <v>2.8</v>
      </c>
      <c r="H94" s="154">
        <v>4.8</v>
      </c>
      <c r="I94" s="154">
        <v>4.8</v>
      </c>
      <c r="J94" s="154">
        <v>4.8</v>
      </c>
      <c r="K94" s="154">
        <v>4.7</v>
      </c>
      <c r="L94" s="154">
        <v>4.3</v>
      </c>
      <c r="M94" s="154">
        <v>4.4000000000000004</v>
      </c>
      <c r="N94" s="154">
        <v>4.0999999999999996</v>
      </c>
      <c r="O94" s="54">
        <f t="shared" si="11"/>
        <v>12.879999999999999</v>
      </c>
      <c r="P94" s="55"/>
    </row>
    <row r="95" spans="1:16" x14ac:dyDescent="0.25">
      <c r="A95" s="2"/>
      <c r="B95" s="65"/>
      <c r="C95" s="65"/>
      <c r="D95" s="65"/>
      <c r="E95" s="65"/>
      <c r="F95" s="32">
        <v>403</v>
      </c>
      <c r="G95" s="82">
        <v>2.2999999999999998</v>
      </c>
      <c r="H95" s="53">
        <v>4</v>
      </c>
      <c r="I95" s="53">
        <v>4.4000000000000004</v>
      </c>
      <c r="J95" s="53">
        <v>4.0999999999999996</v>
      </c>
      <c r="K95" s="53">
        <v>4.2</v>
      </c>
      <c r="L95" s="53">
        <v>4.8</v>
      </c>
      <c r="M95" s="53">
        <v>4.3</v>
      </c>
      <c r="N95" s="53">
        <v>4.3</v>
      </c>
      <c r="O95" s="54">
        <f t="shared" si="11"/>
        <v>9.7979999999999983</v>
      </c>
      <c r="P95" s="55"/>
    </row>
    <row r="96" spans="1:16" x14ac:dyDescent="0.25">
      <c r="A96" s="2"/>
      <c r="B96" s="65"/>
      <c r="C96" s="65"/>
      <c r="D96" s="65"/>
      <c r="E96" s="65"/>
      <c r="F96" s="2"/>
      <c r="G96" s="40">
        <v>10.4</v>
      </c>
      <c r="H96" s="13"/>
      <c r="I96" s="13"/>
      <c r="J96" s="13"/>
      <c r="K96" s="13"/>
      <c r="L96" s="13"/>
      <c r="M96" s="13"/>
      <c r="N96" s="13"/>
      <c r="O96" s="54">
        <f>((SUM(O92:O95)/G96)*10)</f>
        <v>48.221153846153854</v>
      </c>
      <c r="P96" s="56">
        <f>(SUM(P92:P95))</f>
        <v>0</v>
      </c>
    </row>
    <row r="97" spans="1:16" x14ac:dyDescent="0.25">
      <c r="A97" s="2"/>
      <c r="B97" s="65"/>
      <c r="C97" s="65"/>
      <c r="D97" s="65"/>
      <c r="E97" s="65"/>
      <c r="F97" s="2"/>
      <c r="G97" s="2"/>
      <c r="H97" s="13"/>
      <c r="I97" s="13"/>
      <c r="J97" s="13"/>
      <c r="K97" s="13"/>
      <c r="L97" s="13"/>
      <c r="M97" s="13"/>
      <c r="N97" s="13"/>
      <c r="O97" s="57">
        <f>(O96-P96)</f>
        <v>48.221153846153854</v>
      </c>
      <c r="P97" s="55"/>
    </row>
    <row r="98" spans="1:16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22"/>
      <c r="O98" s="11"/>
      <c r="P98" s="8"/>
    </row>
    <row r="99" spans="1:16" ht="21" customHeight="1" x14ac:dyDescent="0.25">
      <c r="A99" s="2">
        <v>13</v>
      </c>
      <c r="B99" s="14" t="s">
        <v>71</v>
      </c>
      <c r="C99" s="14" t="s">
        <v>70</v>
      </c>
      <c r="D99" s="14">
        <v>2006</v>
      </c>
      <c r="E99" s="14" t="s">
        <v>67</v>
      </c>
      <c r="F99" s="32">
        <v>423</v>
      </c>
      <c r="G99" s="35">
        <v>2.2000000000000002</v>
      </c>
      <c r="H99" s="154">
        <v>4.9000000000000004</v>
      </c>
      <c r="I99" s="154">
        <v>4.8</v>
      </c>
      <c r="J99" s="154">
        <v>5.0999999999999996</v>
      </c>
      <c r="K99" s="154">
        <v>4.7</v>
      </c>
      <c r="L99" s="154">
        <v>5</v>
      </c>
      <c r="M99" s="154">
        <v>5</v>
      </c>
      <c r="N99" s="154">
        <v>5</v>
      </c>
      <c r="O99" s="54">
        <f>((SUM(H99:N99)-MAX(H99:N99)-MIN(H99:N99))/5)*G99</f>
        <v>10.868</v>
      </c>
      <c r="P99" s="55"/>
    </row>
    <row r="100" spans="1:16" x14ac:dyDescent="0.25">
      <c r="A100" s="2"/>
      <c r="B100" s="65"/>
      <c r="C100" s="65"/>
      <c r="D100" s="65"/>
      <c r="E100" s="65"/>
      <c r="F100" s="32">
        <v>143</v>
      </c>
      <c r="G100" s="35">
        <v>3.1</v>
      </c>
      <c r="H100" s="154">
        <v>5</v>
      </c>
      <c r="I100" s="154">
        <v>4.5</v>
      </c>
      <c r="J100" s="154">
        <v>4.5</v>
      </c>
      <c r="K100" s="154">
        <v>4.5</v>
      </c>
      <c r="L100" s="154">
        <v>5.2</v>
      </c>
      <c r="M100" s="154">
        <v>5.0999999999999996</v>
      </c>
      <c r="N100" s="154">
        <v>6</v>
      </c>
      <c r="O100" s="54">
        <f t="shared" ref="O100:O102" si="12">((SUM(H100:N100)-MAX(H100:N100)-MIN(H100:N100))/5)*G100</f>
        <v>15.065999999999999</v>
      </c>
      <c r="P100" s="55"/>
    </row>
    <row r="101" spans="1:16" x14ac:dyDescent="0.25">
      <c r="A101" s="2"/>
      <c r="B101" s="65"/>
      <c r="C101" s="65"/>
      <c r="D101" s="65"/>
      <c r="E101" s="65"/>
      <c r="F101" s="32">
        <v>351</v>
      </c>
      <c r="G101" s="35">
        <v>2.8</v>
      </c>
      <c r="H101" s="154">
        <v>5</v>
      </c>
      <c r="I101" s="154">
        <v>5</v>
      </c>
      <c r="J101" s="154">
        <v>5.0999999999999996</v>
      </c>
      <c r="K101" s="154">
        <v>4.5</v>
      </c>
      <c r="L101" s="154">
        <v>4.2</v>
      </c>
      <c r="M101" s="154">
        <v>4.7</v>
      </c>
      <c r="N101" s="154">
        <v>5</v>
      </c>
      <c r="O101" s="54">
        <f t="shared" si="12"/>
        <v>13.552</v>
      </c>
      <c r="P101" s="55"/>
    </row>
    <row r="102" spans="1:16" x14ac:dyDescent="0.25">
      <c r="A102" s="2"/>
      <c r="B102" s="65"/>
      <c r="C102" s="65"/>
      <c r="D102" s="65"/>
      <c r="E102" s="65"/>
      <c r="F102" s="32">
        <v>403</v>
      </c>
      <c r="G102" s="82">
        <v>2.2999999999999998</v>
      </c>
      <c r="H102" s="53">
        <v>4.5</v>
      </c>
      <c r="I102" s="53">
        <v>4.3</v>
      </c>
      <c r="J102" s="53">
        <v>4.3</v>
      </c>
      <c r="K102" s="53">
        <v>4</v>
      </c>
      <c r="L102" s="53">
        <v>4</v>
      </c>
      <c r="M102" s="53">
        <v>4.2</v>
      </c>
      <c r="N102" s="53">
        <v>3.9</v>
      </c>
      <c r="O102" s="54">
        <f t="shared" si="12"/>
        <v>9.5679999999999996</v>
      </c>
      <c r="P102" s="55"/>
    </row>
    <row r="103" spans="1:16" x14ac:dyDescent="0.25">
      <c r="A103" s="2"/>
      <c r="B103" s="65"/>
      <c r="C103" s="65"/>
      <c r="D103" s="65"/>
      <c r="E103" s="65"/>
      <c r="F103" s="2"/>
      <c r="G103" s="40">
        <v>10.4</v>
      </c>
      <c r="H103" s="13"/>
      <c r="I103" s="13"/>
      <c r="J103" s="13"/>
      <c r="K103" s="13"/>
      <c r="L103" s="13"/>
      <c r="M103" s="13"/>
      <c r="N103" s="13"/>
      <c r="O103" s="54">
        <f>((SUM(O99:O102)/G103)*10)</f>
        <v>47.167307692307688</v>
      </c>
      <c r="P103" s="56">
        <f>(SUM(P99:P102))</f>
        <v>0</v>
      </c>
    </row>
    <row r="104" spans="1:16" x14ac:dyDescent="0.25">
      <c r="A104" s="12"/>
      <c r="B104" s="12"/>
      <c r="C104" s="12"/>
      <c r="D104" s="12"/>
      <c r="E104" s="12"/>
      <c r="F104" s="2"/>
      <c r="G104" s="2"/>
      <c r="H104" s="13"/>
      <c r="I104" s="13"/>
      <c r="J104" s="13"/>
      <c r="K104" s="13"/>
      <c r="L104" s="13"/>
      <c r="M104" s="13"/>
      <c r="N104" s="13"/>
      <c r="O104" s="57">
        <f>(O103-P103)</f>
        <v>47.167307692307688</v>
      </c>
      <c r="P104" s="55"/>
    </row>
    <row r="105" spans="1:16" x14ac:dyDescent="0.25">
      <c r="A105" s="2"/>
      <c r="B105" s="65"/>
      <c r="C105" s="65"/>
      <c r="D105" s="65"/>
      <c r="E105" s="65"/>
      <c r="F105" s="2"/>
      <c r="G105" s="3"/>
      <c r="H105" s="3"/>
      <c r="I105" s="3"/>
      <c r="J105" s="3"/>
      <c r="K105" s="3"/>
      <c r="L105" s="3"/>
      <c r="M105" s="3"/>
      <c r="N105" s="20"/>
      <c r="O105" s="2"/>
      <c r="P105" s="2"/>
    </row>
    <row r="106" spans="1:16" ht="21" customHeight="1" x14ac:dyDescent="0.25">
      <c r="A106" s="13">
        <v>14</v>
      </c>
      <c r="B106" s="144" t="s">
        <v>57</v>
      </c>
      <c r="C106" s="155" t="s">
        <v>56</v>
      </c>
      <c r="D106" s="144">
        <v>2006</v>
      </c>
      <c r="E106" s="144" t="s">
        <v>55</v>
      </c>
      <c r="F106" s="144">
        <v>423</v>
      </c>
      <c r="G106" s="145">
        <v>2.2000000000000002</v>
      </c>
      <c r="H106" s="53"/>
      <c r="I106" s="53"/>
      <c r="J106" s="53"/>
      <c r="K106" s="53"/>
      <c r="L106" s="53"/>
      <c r="M106" s="53"/>
      <c r="N106" s="53"/>
      <c r="O106" s="146">
        <f>((SUM(H106:N106)-MAX(H106:N106)-MIN(H106:N106))/5)*G106</f>
        <v>0</v>
      </c>
      <c r="P106" s="13"/>
    </row>
    <row r="107" spans="1:16" x14ac:dyDescent="0.25">
      <c r="A107" s="13"/>
      <c r="B107" s="13"/>
      <c r="C107" s="13"/>
      <c r="D107" s="13"/>
      <c r="E107" s="13"/>
      <c r="F107" s="144">
        <v>143</v>
      </c>
      <c r="G107" s="145">
        <v>3.1</v>
      </c>
      <c r="H107" s="53"/>
      <c r="I107" s="53"/>
      <c r="J107" s="53"/>
      <c r="K107" s="53"/>
      <c r="L107" s="53"/>
      <c r="M107" s="53"/>
      <c r="N107" s="53"/>
      <c r="O107" s="146">
        <f t="shared" ref="O107:O109" si="13">((SUM(H107:N107)-MAX(H107:N107)-MIN(H107:N107))/5)*G107</f>
        <v>0</v>
      </c>
      <c r="P107" s="13"/>
    </row>
    <row r="108" spans="1:16" x14ac:dyDescent="0.25">
      <c r="A108" s="13"/>
      <c r="B108" s="13"/>
      <c r="C108" s="13"/>
      <c r="D108" s="13"/>
      <c r="E108" s="13"/>
      <c r="F108" s="144">
        <v>351</v>
      </c>
      <c r="G108" s="145">
        <v>2.8</v>
      </c>
      <c r="H108" s="53"/>
      <c r="I108" s="53"/>
      <c r="J108" s="53"/>
      <c r="K108" s="53"/>
      <c r="L108" s="53"/>
      <c r="M108" s="53"/>
      <c r="N108" s="53"/>
      <c r="O108" s="146">
        <f t="shared" si="13"/>
        <v>0</v>
      </c>
      <c r="P108" s="13"/>
    </row>
    <row r="109" spans="1:16" x14ac:dyDescent="0.25">
      <c r="A109" s="13"/>
      <c r="B109" s="13"/>
      <c r="C109" s="13"/>
      <c r="D109" s="13"/>
      <c r="E109" s="13"/>
      <c r="F109" s="144">
        <v>403</v>
      </c>
      <c r="G109" s="147">
        <v>2.2999999999999998</v>
      </c>
      <c r="H109" s="53"/>
      <c r="I109" s="53"/>
      <c r="J109" s="53"/>
      <c r="K109" s="53"/>
      <c r="L109" s="53"/>
      <c r="M109" s="53"/>
      <c r="N109" s="53"/>
      <c r="O109" s="146">
        <f t="shared" si="13"/>
        <v>0</v>
      </c>
      <c r="P109" s="13"/>
    </row>
    <row r="110" spans="1:16" x14ac:dyDescent="0.25">
      <c r="A110" s="11"/>
      <c r="B110" s="11"/>
      <c r="C110" s="11"/>
      <c r="D110" s="11"/>
      <c r="E110" s="11"/>
      <c r="F110" s="13"/>
      <c r="G110" s="148">
        <v>10.4</v>
      </c>
      <c r="H110" s="13"/>
      <c r="I110" s="13"/>
      <c r="J110" s="13"/>
      <c r="K110" s="13"/>
      <c r="L110" s="13"/>
      <c r="M110" s="13"/>
      <c r="N110" s="13"/>
      <c r="O110" s="146">
        <f>((SUM(O106:O109)/G110)*10)</f>
        <v>0</v>
      </c>
      <c r="P110" s="149">
        <f>(SUM(P106:P109))</f>
        <v>0</v>
      </c>
    </row>
    <row r="111" spans="1:16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50">
        <f>(O110-P110)</f>
        <v>0</v>
      </c>
      <c r="P111" s="13"/>
    </row>
    <row r="112" spans="1:16" x14ac:dyDescent="0.25">
      <c r="A112" s="2"/>
      <c r="B112" s="65"/>
      <c r="C112" s="65"/>
      <c r="D112" s="65"/>
      <c r="E112" s="65"/>
      <c r="F112" s="2"/>
      <c r="G112" s="3"/>
      <c r="H112" s="3"/>
      <c r="I112" s="3"/>
      <c r="J112" s="3"/>
      <c r="K112" s="3"/>
      <c r="L112" s="3"/>
      <c r="M112" s="3"/>
      <c r="N112" s="20"/>
      <c r="O112" s="2"/>
      <c r="P112" s="2"/>
    </row>
    <row r="113" spans="1:16" ht="21" customHeight="1" x14ac:dyDescent="0.25">
      <c r="A113" s="14">
        <v>15</v>
      </c>
      <c r="B113" s="14" t="s">
        <v>74</v>
      </c>
      <c r="C113" s="14" t="s">
        <v>75</v>
      </c>
      <c r="D113" s="14">
        <v>2006</v>
      </c>
      <c r="E113" s="14" t="s">
        <v>55</v>
      </c>
      <c r="F113" s="32">
        <v>423</v>
      </c>
      <c r="G113" s="35">
        <v>2.2000000000000002</v>
      </c>
      <c r="H113" s="154">
        <v>1.5</v>
      </c>
      <c r="I113" s="154">
        <v>1.3</v>
      </c>
      <c r="J113" s="154">
        <v>1.2</v>
      </c>
      <c r="K113" s="154">
        <v>1.3</v>
      </c>
      <c r="L113" s="154">
        <v>1.5</v>
      </c>
      <c r="M113" s="154">
        <v>1.4</v>
      </c>
      <c r="N113" s="154">
        <v>1.1000000000000001</v>
      </c>
      <c r="O113" s="54">
        <f>((SUM(H113:N113)-MAX(H113:N113)-MIN(H113:N113))/5)*G113</f>
        <v>2.948</v>
      </c>
      <c r="P113" s="55"/>
    </row>
    <row r="114" spans="1:16" x14ac:dyDescent="0.25">
      <c r="A114" s="2"/>
      <c r="B114" s="65"/>
      <c r="C114" s="65"/>
      <c r="D114" s="65"/>
      <c r="E114" s="65"/>
      <c r="F114" s="32">
        <v>143</v>
      </c>
      <c r="G114" s="35">
        <v>3.1</v>
      </c>
      <c r="H114" s="154">
        <v>0</v>
      </c>
      <c r="I114" s="154">
        <v>0</v>
      </c>
      <c r="J114" s="154">
        <v>0</v>
      </c>
      <c r="K114" s="154">
        <v>0</v>
      </c>
      <c r="L114" s="154">
        <v>0</v>
      </c>
      <c r="M114" s="154">
        <v>0</v>
      </c>
      <c r="N114" s="154">
        <v>0</v>
      </c>
      <c r="O114" s="54">
        <f t="shared" ref="O114:O116" si="14">((SUM(H114:N114)-MAX(H114:N114)-MIN(H114:N114))/5)*G114</f>
        <v>0</v>
      </c>
      <c r="P114" s="55"/>
    </row>
    <row r="115" spans="1:16" x14ac:dyDescent="0.25">
      <c r="A115" s="2"/>
      <c r="B115" s="65"/>
      <c r="C115" s="65"/>
      <c r="D115" s="65"/>
      <c r="E115" s="65"/>
      <c r="F115" s="32">
        <v>351</v>
      </c>
      <c r="G115" s="35">
        <v>2.8</v>
      </c>
      <c r="H115" s="154">
        <v>0</v>
      </c>
      <c r="I115" s="154">
        <v>0</v>
      </c>
      <c r="J115" s="154">
        <v>0</v>
      </c>
      <c r="K115" s="154">
        <v>0</v>
      </c>
      <c r="L115" s="154">
        <v>0</v>
      </c>
      <c r="M115" s="154">
        <v>0</v>
      </c>
      <c r="N115" s="154">
        <v>0</v>
      </c>
      <c r="O115" s="54">
        <f t="shared" si="14"/>
        <v>0</v>
      </c>
      <c r="P115" s="55"/>
    </row>
    <row r="116" spans="1:16" x14ac:dyDescent="0.25">
      <c r="A116" s="2"/>
      <c r="B116" s="65"/>
      <c r="C116" s="65"/>
      <c r="D116" s="65"/>
      <c r="E116" s="65"/>
      <c r="F116" s="32">
        <v>403</v>
      </c>
      <c r="G116" s="82">
        <v>2.2999999999999998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4">
        <f t="shared" si="14"/>
        <v>0</v>
      </c>
      <c r="P116" s="55"/>
    </row>
    <row r="117" spans="1:16" x14ac:dyDescent="0.25">
      <c r="A117" s="2"/>
      <c r="B117" s="65"/>
      <c r="C117" s="65"/>
      <c r="D117" s="65"/>
      <c r="E117" s="65"/>
      <c r="F117" s="2"/>
      <c r="G117" s="40">
        <v>10.4</v>
      </c>
      <c r="H117" s="13"/>
      <c r="I117" s="13"/>
      <c r="J117" s="13"/>
      <c r="K117" s="13"/>
      <c r="L117" s="13"/>
      <c r="M117" s="13"/>
      <c r="N117" s="13"/>
      <c r="O117" s="54">
        <f>((SUM(O113:O116)/G117)*10)</f>
        <v>2.8346153846153843</v>
      </c>
      <c r="P117" s="56">
        <f>(SUM(P113:P116))</f>
        <v>0</v>
      </c>
    </row>
    <row r="118" spans="1:16" x14ac:dyDescent="0.25">
      <c r="A118" s="2"/>
      <c r="B118" s="65"/>
      <c r="C118" s="65"/>
      <c r="D118" s="65"/>
      <c r="E118" s="65"/>
      <c r="F118" s="2"/>
      <c r="G118" s="2"/>
      <c r="H118" s="13"/>
      <c r="I118" s="13"/>
      <c r="J118" s="13"/>
      <c r="K118" s="13"/>
      <c r="L118" s="13"/>
      <c r="M118" s="13"/>
      <c r="N118" s="13"/>
      <c r="O118" s="57">
        <f>(O117-P117)</f>
        <v>2.8346153846153843</v>
      </c>
      <c r="P118" s="55"/>
    </row>
    <row r="119" spans="1:16" x14ac:dyDescent="0.25">
      <c r="A119" s="2"/>
      <c r="B119" s="65"/>
      <c r="C119" s="65"/>
      <c r="D119" s="65"/>
      <c r="E119" s="65"/>
      <c r="F119" s="2"/>
      <c r="G119" s="3"/>
      <c r="H119" s="3"/>
      <c r="I119" s="3"/>
      <c r="J119" s="3"/>
      <c r="K119" s="3"/>
      <c r="L119" s="3"/>
      <c r="M119" s="3"/>
      <c r="N119" s="20"/>
      <c r="O119" s="2"/>
      <c r="P119" s="2"/>
    </row>
    <row r="120" spans="1:16" ht="21" customHeight="1" x14ac:dyDescent="0.25">
      <c r="A120" s="14">
        <v>16</v>
      </c>
      <c r="B120" s="43" t="s">
        <v>8</v>
      </c>
      <c r="C120" s="43" t="s">
        <v>25</v>
      </c>
      <c r="D120" s="43">
        <v>2005</v>
      </c>
      <c r="E120" s="43" t="s">
        <v>10</v>
      </c>
      <c r="F120" s="32">
        <v>423</v>
      </c>
      <c r="G120" s="35">
        <v>2.2000000000000002</v>
      </c>
      <c r="H120" s="154">
        <v>4.3</v>
      </c>
      <c r="I120" s="154">
        <v>4</v>
      </c>
      <c r="J120" s="154">
        <v>4.2</v>
      </c>
      <c r="K120" s="154">
        <v>4</v>
      </c>
      <c r="L120" s="154">
        <v>3.9</v>
      </c>
      <c r="M120" s="154">
        <v>3.6</v>
      </c>
      <c r="N120" s="154">
        <v>3.2</v>
      </c>
      <c r="O120" s="54">
        <f>((SUM(H120:N120)-MAX(H120:N120)-MIN(H120:N120))/5)*G120</f>
        <v>8.668000000000001</v>
      </c>
      <c r="P120" s="55"/>
    </row>
    <row r="121" spans="1:16" x14ac:dyDescent="0.25">
      <c r="A121" s="2"/>
      <c r="B121" s="65"/>
      <c r="C121" s="65"/>
      <c r="D121" s="65"/>
      <c r="E121" s="65"/>
      <c r="F121" s="32">
        <v>143</v>
      </c>
      <c r="G121" s="35">
        <v>3.1</v>
      </c>
      <c r="H121" s="154">
        <v>3.7</v>
      </c>
      <c r="I121" s="154">
        <v>3.4</v>
      </c>
      <c r="J121" s="154">
        <v>3.2</v>
      </c>
      <c r="K121" s="154">
        <v>3.3</v>
      </c>
      <c r="L121" s="154">
        <v>4</v>
      </c>
      <c r="M121" s="154">
        <v>3.5</v>
      </c>
      <c r="N121" s="154">
        <v>3.3</v>
      </c>
      <c r="O121" s="54">
        <f t="shared" ref="O121:O123" si="15">((SUM(H121:N121)-MAX(H121:N121)-MIN(H121:N121))/5)*G121</f>
        <v>10.664000000000001</v>
      </c>
      <c r="P121" s="55"/>
    </row>
    <row r="122" spans="1:16" x14ac:dyDescent="0.25">
      <c r="A122" s="2"/>
      <c r="B122" s="65"/>
      <c r="C122" s="65"/>
      <c r="D122" s="65"/>
      <c r="E122" s="65"/>
      <c r="F122" s="32">
        <v>351</v>
      </c>
      <c r="G122" s="35">
        <v>2.8</v>
      </c>
      <c r="H122" s="154">
        <v>4.5999999999999996</v>
      </c>
      <c r="I122" s="154">
        <v>4</v>
      </c>
      <c r="J122" s="154">
        <v>4.4000000000000004</v>
      </c>
      <c r="K122" s="154">
        <v>4</v>
      </c>
      <c r="L122" s="154">
        <v>3.7</v>
      </c>
      <c r="M122" s="154">
        <v>3.8</v>
      </c>
      <c r="N122" s="154">
        <v>3.5</v>
      </c>
      <c r="O122" s="54">
        <f t="shared" si="15"/>
        <v>11.143999999999998</v>
      </c>
      <c r="P122" s="55"/>
    </row>
    <row r="123" spans="1:16" x14ac:dyDescent="0.25">
      <c r="A123" s="12"/>
      <c r="B123" s="12"/>
      <c r="C123" s="12"/>
      <c r="D123" s="12"/>
      <c r="E123" s="12"/>
      <c r="F123" s="32">
        <v>403</v>
      </c>
      <c r="G123" s="82">
        <v>2.2999999999999998</v>
      </c>
      <c r="H123" s="154">
        <v>4.5</v>
      </c>
      <c r="I123" s="154">
        <v>4.5999999999999996</v>
      </c>
      <c r="J123" s="154">
        <v>4.5</v>
      </c>
      <c r="K123" s="154">
        <v>4.7</v>
      </c>
      <c r="L123" s="154">
        <v>4.7</v>
      </c>
      <c r="M123" s="154">
        <v>4.3</v>
      </c>
      <c r="N123" s="154">
        <v>4.2</v>
      </c>
      <c r="O123" s="54">
        <f t="shared" si="15"/>
        <v>10.396000000000001</v>
      </c>
      <c r="P123" s="55"/>
    </row>
    <row r="124" spans="1:16" x14ac:dyDescent="0.25">
      <c r="A124" s="2"/>
      <c r="B124" s="65"/>
      <c r="C124" s="65"/>
      <c r="D124" s="65"/>
      <c r="E124" s="65"/>
      <c r="F124" s="2"/>
      <c r="G124" s="40">
        <v>10.4</v>
      </c>
      <c r="H124" s="13"/>
      <c r="I124" s="13"/>
      <c r="J124" s="13"/>
      <c r="K124" s="13"/>
      <c r="L124" s="13"/>
      <c r="M124" s="13"/>
      <c r="N124" s="13"/>
      <c r="O124" s="54">
        <f>((SUM(O120:O123)/G124)*10)</f>
        <v>39.299999999999997</v>
      </c>
      <c r="P124" s="56">
        <f>(SUM(P120:P123))</f>
        <v>0</v>
      </c>
    </row>
    <row r="125" spans="1:16" x14ac:dyDescent="0.25">
      <c r="A125" s="2"/>
      <c r="B125" s="65"/>
      <c r="C125" s="65"/>
      <c r="D125" s="65"/>
      <c r="E125" s="65"/>
      <c r="F125" s="2"/>
      <c r="G125" s="2"/>
      <c r="H125" s="13"/>
      <c r="I125" s="13"/>
      <c r="J125" s="13"/>
      <c r="K125" s="13"/>
      <c r="L125" s="13"/>
      <c r="M125" s="13"/>
      <c r="N125" s="13"/>
      <c r="O125" s="57">
        <f>(O124-P124)</f>
        <v>39.299999999999997</v>
      </c>
      <c r="P125" s="55"/>
    </row>
    <row r="126" spans="1:16" x14ac:dyDescent="0.25">
      <c r="A126" s="2"/>
      <c r="B126" s="65"/>
      <c r="C126" s="65"/>
      <c r="D126" s="65"/>
      <c r="E126" s="65"/>
      <c r="F126" s="2"/>
      <c r="G126" s="3"/>
      <c r="H126" s="3"/>
      <c r="I126" s="3"/>
      <c r="J126" s="3"/>
      <c r="K126" s="3"/>
      <c r="L126" s="3"/>
      <c r="M126" s="3"/>
      <c r="N126" s="20"/>
      <c r="O126" s="2"/>
      <c r="P126" s="2"/>
    </row>
    <row r="127" spans="1:16" ht="21" customHeight="1" x14ac:dyDescent="0.25">
      <c r="A127" s="2">
        <v>17</v>
      </c>
      <c r="B127" s="14" t="s">
        <v>26</v>
      </c>
      <c r="C127" s="14" t="s">
        <v>27</v>
      </c>
      <c r="D127" s="14">
        <v>2005</v>
      </c>
      <c r="E127" s="14" t="s">
        <v>10</v>
      </c>
      <c r="F127" s="32">
        <v>423</v>
      </c>
      <c r="G127" s="35">
        <v>2.2000000000000002</v>
      </c>
      <c r="H127" s="154">
        <v>4</v>
      </c>
      <c r="I127" s="154">
        <v>3.6</v>
      </c>
      <c r="J127" s="154">
        <v>4.3</v>
      </c>
      <c r="K127" s="154">
        <v>3.7</v>
      </c>
      <c r="L127" s="154">
        <v>4.0999999999999996</v>
      </c>
      <c r="M127" s="154">
        <v>4.5999999999999996</v>
      </c>
      <c r="N127" s="154">
        <v>4.9000000000000004</v>
      </c>
      <c r="O127" s="54">
        <f>((SUM(H127:N127)-MAX(H127:N127)-MIN(H127:N127))/5)*G127</f>
        <v>9.1079999999999988</v>
      </c>
      <c r="P127" s="55"/>
    </row>
    <row r="128" spans="1:16" x14ac:dyDescent="0.25">
      <c r="A128" s="2"/>
      <c r="B128" s="65"/>
      <c r="C128" s="65"/>
      <c r="D128" s="65"/>
      <c r="E128" s="65"/>
      <c r="F128" s="32">
        <v>143</v>
      </c>
      <c r="G128" s="35">
        <v>3.1</v>
      </c>
      <c r="H128" s="154">
        <v>4.5999999999999996</v>
      </c>
      <c r="I128" s="154">
        <v>5</v>
      </c>
      <c r="J128" s="154">
        <v>4.4000000000000004</v>
      </c>
      <c r="K128" s="154">
        <v>4.5999999999999996</v>
      </c>
      <c r="L128" s="154">
        <v>4.5</v>
      </c>
      <c r="M128" s="154">
        <v>4.5999999999999996</v>
      </c>
      <c r="N128" s="154">
        <v>4.5</v>
      </c>
      <c r="O128" s="54">
        <f t="shared" ref="O128:O130" si="16">((SUM(H128:N128)-MAX(H128:N128)-MIN(H128:N128))/5)*G128</f>
        <v>14.136000000000003</v>
      </c>
      <c r="P128" s="55"/>
    </row>
    <row r="129" spans="1:16" x14ac:dyDescent="0.25">
      <c r="A129" s="12"/>
      <c r="B129" s="12"/>
      <c r="C129" s="12"/>
      <c r="D129" s="12"/>
      <c r="E129" s="12"/>
      <c r="F129" s="32">
        <v>351</v>
      </c>
      <c r="G129" s="35">
        <v>2.8</v>
      </c>
      <c r="H129" s="154">
        <v>3.8</v>
      </c>
      <c r="I129" s="154">
        <v>3.5</v>
      </c>
      <c r="J129" s="154">
        <v>3.7</v>
      </c>
      <c r="K129" s="154">
        <v>3.6</v>
      </c>
      <c r="L129" s="154">
        <v>3.6</v>
      </c>
      <c r="M129" s="154">
        <v>3.6</v>
      </c>
      <c r="N129" s="154">
        <v>3.2</v>
      </c>
      <c r="O129" s="54">
        <f t="shared" si="16"/>
        <v>10.08</v>
      </c>
      <c r="P129" s="55"/>
    </row>
    <row r="130" spans="1:16" x14ac:dyDescent="0.25">
      <c r="A130" s="2"/>
      <c r="B130" s="65"/>
      <c r="C130" s="65"/>
      <c r="D130" s="65"/>
      <c r="E130" s="65"/>
      <c r="F130" s="32">
        <v>403</v>
      </c>
      <c r="G130" s="82">
        <v>2.2999999999999998</v>
      </c>
      <c r="H130" s="154">
        <v>4.4000000000000004</v>
      </c>
      <c r="I130" s="154">
        <v>4.3</v>
      </c>
      <c r="J130" s="154">
        <v>4.0999999999999996</v>
      </c>
      <c r="K130" s="154">
        <v>4.2</v>
      </c>
      <c r="L130" s="154">
        <v>3.7</v>
      </c>
      <c r="M130" s="154">
        <v>3.2</v>
      </c>
      <c r="N130" s="154">
        <v>3.7</v>
      </c>
      <c r="O130" s="54">
        <f t="shared" si="16"/>
        <v>9.1999999999999975</v>
      </c>
      <c r="P130" s="55"/>
    </row>
    <row r="131" spans="1:16" x14ac:dyDescent="0.25">
      <c r="A131" s="2"/>
      <c r="B131" s="65"/>
      <c r="C131" s="65"/>
      <c r="D131" s="65"/>
      <c r="E131" s="65"/>
      <c r="F131" s="2"/>
      <c r="G131" s="40">
        <v>10.4</v>
      </c>
      <c r="H131" s="13"/>
      <c r="I131" s="13"/>
      <c r="J131" s="13"/>
      <c r="K131" s="13"/>
      <c r="L131" s="13"/>
      <c r="M131" s="13"/>
      <c r="N131" s="13"/>
      <c r="O131" s="54">
        <f>((SUM(O127:O130)/G131)*10)</f>
        <v>40.888461538461527</v>
      </c>
      <c r="P131" s="56">
        <f>(SUM(P127:P130))</f>
        <v>0</v>
      </c>
    </row>
    <row r="132" spans="1:16" x14ac:dyDescent="0.25">
      <c r="A132" s="2"/>
      <c r="B132" s="65"/>
      <c r="C132" s="65"/>
      <c r="D132" s="65"/>
      <c r="E132" s="65"/>
      <c r="F132" s="2"/>
      <c r="G132" s="2"/>
      <c r="H132" s="13"/>
      <c r="I132" s="13"/>
      <c r="J132" s="13"/>
      <c r="K132" s="13"/>
      <c r="L132" s="13"/>
      <c r="M132" s="13"/>
      <c r="N132" s="13"/>
      <c r="O132" s="57">
        <f>(O131-P131)</f>
        <v>40.888461538461527</v>
      </c>
      <c r="P132" s="55"/>
    </row>
    <row r="133" spans="1:16" x14ac:dyDescent="0.25">
      <c r="A133" s="2"/>
      <c r="B133" s="65"/>
      <c r="C133" s="65"/>
      <c r="D133" s="65"/>
      <c r="E133" s="65"/>
      <c r="F133" s="2"/>
      <c r="G133" s="7"/>
      <c r="H133" s="2"/>
      <c r="I133" s="2"/>
      <c r="J133" s="2"/>
      <c r="K133" s="2"/>
      <c r="L133" s="2"/>
      <c r="M133" s="2"/>
      <c r="N133" s="20"/>
      <c r="O133" s="4"/>
      <c r="P133" s="2"/>
    </row>
    <row r="134" spans="1:16" x14ac:dyDescent="0.25">
      <c r="A134" s="14">
        <v>18</v>
      </c>
      <c r="B134" s="14" t="s">
        <v>72</v>
      </c>
      <c r="C134" s="14" t="s">
        <v>73</v>
      </c>
      <c r="D134" s="14">
        <v>2006</v>
      </c>
      <c r="E134" s="14" t="s">
        <v>55</v>
      </c>
      <c r="F134" s="32">
        <v>423</v>
      </c>
      <c r="G134" s="35">
        <v>2.2000000000000002</v>
      </c>
      <c r="H134" s="154">
        <v>2.6</v>
      </c>
      <c r="I134" s="154">
        <v>2.6</v>
      </c>
      <c r="J134" s="154">
        <v>2.6</v>
      </c>
      <c r="K134" s="154">
        <v>2.6</v>
      </c>
      <c r="L134" s="154">
        <v>2.8</v>
      </c>
      <c r="M134" s="154">
        <v>3</v>
      </c>
      <c r="N134" s="154">
        <v>2.7</v>
      </c>
      <c r="O134" s="54">
        <f>((SUM(H134:N134)-MAX(H134:N134)-MIN(H134:N134))/5)*G134</f>
        <v>5.8519999999999994</v>
      </c>
      <c r="P134" s="55"/>
    </row>
    <row r="135" spans="1:16" x14ac:dyDescent="0.25">
      <c r="A135" s="12"/>
      <c r="B135" s="12"/>
      <c r="C135" s="12"/>
      <c r="D135" s="12"/>
      <c r="E135" s="12"/>
      <c r="F135" s="32">
        <v>143</v>
      </c>
      <c r="G135" s="35">
        <v>3.1</v>
      </c>
      <c r="H135" s="154">
        <v>2.7</v>
      </c>
      <c r="I135" s="154">
        <v>2.4</v>
      </c>
      <c r="J135" s="154">
        <v>2.9</v>
      </c>
      <c r="K135" s="154">
        <v>2.2999999999999998</v>
      </c>
      <c r="L135" s="154">
        <v>2.8</v>
      </c>
      <c r="M135" s="154">
        <v>2.5</v>
      </c>
      <c r="N135" s="154">
        <v>2.7</v>
      </c>
      <c r="O135" s="54">
        <f t="shared" ref="O135:O137" si="17">((SUM(H135:N135)-MAX(H135:N135)-MIN(H135:N135))/5)*G135</f>
        <v>8.1219999999999999</v>
      </c>
      <c r="P135" s="55"/>
    </row>
    <row r="136" spans="1:16" x14ac:dyDescent="0.25">
      <c r="A136" s="2"/>
      <c r="B136" s="65"/>
      <c r="C136" s="65"/>
      <c r="D136" s="65"/>
      <c r="E136" s="65"/>
      <c r="F136" s="32">
        <v>351</v>
      </c>
      <c r="G136" s="35">
        <v>2.8</v>
      </c>
      <c r="H136" s="154">
        <v>3.5</v>
      </c>
      <c r="I136" s="154">
        <v>2.9</v>
      </c>
      <c r="J136" s="154">
        <v>3</v>
      </c>
      <c r="K136" s="154">
        <v>2.2999999999999998</v>
      </c>
      <c r="L136" s="154">
        <v>2.7</v>
      </c>
      <c r="M136" s="154">
        <v>2.1</v>
      </c>
      <c r="N136" s="154">
        <v>2.7</v>
      </c>
      <c r="O136" s="54">
        <f t="shared" si="17"/>
        <v>7.6159999999999988</v>
      </c>
      <c r="P136" s="55"/>
    </row>
    <row r="137" spans="1:16" x14ac:dyDescent="0.25">
      <c r="A137" s="2"/>
      <c r="B137" s="65"/>
      <c r="C137" s="65"/>
      <c r="D137" s="65"/>
      <c r="E137" s="65"/>
      <c r="F137" s="32">
        <v>403</v>
      </c>
      <c r="G137" s="82">
        <v>2.2999999999999998</v>
      </c>
      <c r="H137" s="154">
        <v>0</v>
      </c>
      <c r="I137" s="154">
        <v>0</v>
      </c>
      <c r="J137" s="154">
        <v>0</v>
      </c>
      <c r="K137" s="154">
        <v>0</v>
      </c>
      <c r="L137" s="154">
        <v>0</v>
      </c>
      <c r="M137" s="154">
        <v>0.3</v>
      </c>
      <c r="N137" s="154">
        <v>0</v>
      </c>
      <c r="O137" s="54">
        <f t="shared" si="17"/>
        <v>0</v>
      </c>
      <c r="P137" s="55"/>
    </row>
    <row r="138" spans="1:16" x14ac:dyDescent="0.25">
      <c r="A138" s="2"/>
      <c r="B138" s="65"/>
      <c r="C138" s="65"/>
      <c r="D138" s="65"/>
      <c r="E138" s="65"/>
      <c r="F138" s="2"/>
      <c r="G138" s="40">
        <v>10.4</v>
      </c>
      <c r="H138" s="13"/>
      <c r="I138" s="13"/>
      <c r="J138" s="13"/>
      <c r="K138" s="13"/>
      <c r="L138" s="13"/>
      <c r="M138" s="13"/>
      <c r="N138" s="13"/>
      <c r="O138" s="54">
        <f>((SUM(O134:O137)/G138)*10)</f>
        <v>20.759615384615383</v>
      </c>
      <c r="P138" s="56">
        <f>(SUM(P134:P137))</f>
        <v>0</v>
      </c>
    </row>
    <row r="139" spans="1:16" x14ac:dyDescent="0.25">
      <c r="A139" s="2"/>
      <c r="B139" s="65"/>
      <c r="C139" s="65"/>
      <c r="D139" s="65"/>
      <c r="E139" s="65"/>
      <c r="F139" s="2"/>
      <c r="G139" s="2"/>
      <c r="H139" s="13"/>
      <c r="I139" s="13"/>
      <c r="J139" s="13"/>
      <c r="K139" s="13"/>
      <c r="L139" s="13"/>
      <c r="M139" s="13"/>
      <c r="N139" s="13"/>
      <c r="O139" s="57">
        <f>(O138-P138)</f>
        <v>20.759615384615383</v>
      </c>
      <c r="P139" s="55"/>
    </row>
    <row r="140" spans="1:16" x14ac:dyDescent="0.25">
      <c r="A140" s="2"/>
      <c r="B140" s="65"/>
      <c r="C140" s="65"/>
      <c r="D140" s="65"/>
      <c r="E140" s="65"/>
      <c r="F140" s="2"/>
      <c r="G140" s="2"/>
      <c r="H140" s="2"/>
      <c r="I140" s="2"/>
      <c r="J140" s="2"/>
      <c r="K140" s="2"/>
      <c r="L140" s="2"/>
      <c r="M140" s="2"/>
      <c r="N140" s="17"/>
      <c r="O140" s="13"/>
      <c r="P140" s="2"/>
    </row>
    <row r="141" spans="1:16" x14ac:dyDescent="0.25">
      <c r="A141" s="2">
        <v>19</v>
      </c>
      <c r="B141" s="14" t="s">
        <v>15</v>
      </c>
      <c r="C141" s="14" t="s">
        <v>16</v>
      </c>
      <c r="D141" s="14">
        <v>2004</v>
      </c>
      <c r="E141" s="14" t="s">
        <v>10</v>
      </c>
      <c r="F141" s="32">
        <v>423</v>
      </c>
      <c r="G141" s="35">
        <v>2.2000000000000002</v>
      </c>
      <c r="H141" s="154">
        <v>4.3</v>
      </c>
      <c r="I141" s="154">
        <v>3.3</v>
      </c>
      <c r="J141" s="154">
        <v>4</v>
      </c>
      <c r="K141" s="154">
        <v>3.4</v>
      </c>
      <c r="L141" s="154">
        <v>3.4</v>
      </c>
      <c r="M141" s="154">
        <v>3.8</v>
      </c>
      <c r="N141" s="154">
        <v>3.3</v>
      </c>
      <c r="O141" s="54">
        <f>((SUM(H141:N141)-MAX(H141:N141)-MIN(H141:N141))/5)*G141</f>
        <v>7.8759999999999994</v>
      </c>
      <c r="P141" s="55"/>
    </row>
    <row r="142" spans="1:16" x14ac:dyDescent="0.25">
      <c r="A142" s="2"/>
      <c r="B142" s="65"/>
      <c r="C142" s="65"/>
      <c r="D142" s="65"/>
      <c r="E142" s="65"/>
      <c r="F142" s="32">
        <v>143</v>
      </c>
      <c r="G142" s="35">
        <v>3.1</v>
      </c>
      <c r="H142" s="154">
        <v>3.6</v>
      </c>
      <c r="I142" s="154">
        <v>3.5</v>
      </c>
      <c r="J142" s="154">
        <v>3.4</v>
      </c>
      <c r="K142" s="154">
        <v>3</v>
      </c>
      <c r="L142" s="154">
        <v>3.4</v>
      </c>
      <c r="M142" s="154">
        <v>3.7</v>
      </c>
      <c r="N142" s="154">
        <v>3.3</v>
      </c>
      <c r="O142" s="54">
        <f t="shared" ref="O142:O144" si="18">((SUM(H142:N142)-MAX(H142:N142)-MIN(H142:N142))/5)*G142</f>
        <v>10.664</v>
      </c>
      <c r="P142" s="55"/>
    </row>
    <row r="143" spans="1:16" x14ac:dyDescent="0.25">
      <c r="A143" s="12"/>
      <c r="B143" s="12"/>
      <c r="C143" s="12"/>
      <c r="D143" s="12"/>
      <c r="E143" s="12"/>
      <c r="F143" s="32">
        <v>351</v>
      </c>
      <c r="G143" s="35">
        <v>2.8</v>
      </c>
      <c r="H143" s="154">
        <v>3.5</v>
      </c>
      <c r="I143" s="154">
        <v>3.2</v>
      </c>
      <c r="J143" s="154">
        <v>3.4</v>
      </c>
      <c r="K143" s="154">
        <v>3.3</v>
      </c>
      <c r="L143" s="154">
        <v>3.6</v>
      </c>
      <c r="M143" s="154">
        <v>4</v>
      </c>
      <c r="N143" s="154">
        <v>3.8</v>
      </c>
      <c r="O143" s="54">
        <f t="shared" si="18"/>
        <v>9.8559999999999999</v>
      </c>
      <c r="P143" s="55"/>
    </row>
    <row r="144" spans="1:16" x14ac:dyDescent="0.25">
      <c r="A144" s="2"/>
      <c r="B144" s="65"/>
      <c r="C144" s="65"/>
      <c r="D144" s="65"/>
      <c r="E144" s="65"/>
      <c r="F144" s="32">
        <v>403</v>
      </c>
      <c r="G144" s="82">
        <v>2.2999999999999998</v>
      </c>
      <c r="H144" s="154">
        <v>4</v>
      </c>
      <c r="I144" s="154">
        <v>3.8</v>
      </c>
      <c r="J144" s="154">
        <v>3.9</v>
      </c>
      <c r="K144" s="154">
        <v>3.8</v>
      </c>
      <c r="L144" s="154">
        <v>3.9</v>
      </c>
      <c r="M144" s="154">
        <v>3.8</v>
      </c>
      <c r="N144" s="154">
        <v>3.6</v>
      </c>
      <c r="O144" s="54">
        <f t="shared" si="18"/>
        <v>8.831999999999999</v>
      </c>
      <c r="P144" s="55"/>
    </row>
    <row r="145" spans="1:16" x14ac:dyDescent="0.25">
      <c r="A145" s="2"/>
      <c r="B145" s="65"/>
      <c r="C145" s="65"/>
      <c r="D145" s="65"/>
      <c r="E145" s="65"/>
      <c r="F145" s="2"/>
      <c r="G145" s="40">
        <v>10.4</v>
      </c>
      <c r="H145" s="13"/>
      <c r="I145" s="13"/>
      <c r="J145" s="13"/>
      <c r="K145" s="13"/>
      <c r="L145" s="13"/>
      <c r="M145" s="13"/>
      <c r="N145" s="13"/>
      <c r="O145" s="54">
        <f>((SUM(O141:O144)/G145)*10)</f>
        <v>35.796153846153842</v>
      </c>
      <c r="P145" s="56">
        <f>(SUM(P141:P144))</f>
        <v>0</v>
      </c>
    </row>
    <row r="146" spans="1:16" x14ac:dyDescent="0.25">
      <c r="A146" s="2"/>
      <c r="B146" s="65"/>
      <c r="C146" s="65"/>
      <c r="D146" s="65"/>
      <c r="E146" s="65"/>
      <c r="F146" s="2"/>
      <c r="G146" s="2"/>
      <c r="H146" s="13"/>
      <c r="I146" s="13"/>
      <c r="J146" s="13"/>
      <c r="K146" s="13"/>
      <c r="L146" s="13"/>
      <c r="M146" s="13"/>
      <c r="N146" s="13"/>
      <c r="O146" s="57">
        <f>(O145-P145)</f>
        <v>35.796153846153842</v>
      </c>
      <c r="P146" s="55"/>
    </row>
    <row r="147" spans="1:16" x14ac:dyDescent="0.25">
      <c r="A147" s="2"/>
      <c r="B147" s="65"/>
      <c r="C147" s="65"/>
      <c r="D147" s="65"/>
      <c r="E147" s="65"/>
      <c r="F147" s="2"/>
      <c r="G147" s="7"/>
      <c r="H147" s="2"/>
      <c r="I147" s="2"/>
      <c r="J147" s="2"/>
      <c r="K147" s="2"/>
      <c r="L147" s="2"/>
      <c r="M147" s="2"/>
      <c r="N147" s="20"/>
      <c r="O147" s="4"/>
    </row>
    <row r="148" spans="1:16" x14ac:dyDescent="0.25">
      <c r="A148" s="2">
        <v>20</v>
      </c>
      <c r="B148" s="14" t="s">
        <v>69</v>
      </c>
      <c r="C148" s="14" t="s">
        <v>68</v>
      </c>
      <c r="D148" s="14">
        <v>2006</v>
      </c>
      <c r="E148" s="14" t="s">
        <v>67</v>
      </c>
      <c r="F148" s="32">
        <v>423</v>
      </c>
      <c r="G148" s="35">
        <v>2.2000000000000002</v>
      </c>
      <c r="H148" s="154">
        <v>3.3</v>
      </c>
      <c r="I148" s="154">
        <v>3.1</v>
      </c>
      <c r="J148" s="154">
        <v>3</v>
      </c>
      <c r="K148" s="154">
        <v>3.1</v>
      </c>
      <c r="L148" s="154">
        <v>3</v>
      </c>
      <c r="M148" s="154">
        <v>3.1</v>
      </c>
      <c r="N148" s="154">
        <v>3.5</v>
      </c>
      <c r="O148" s="54">
        <f>((SUM(H148:N148)-MAX(H148:N148)-MIN(H148:N148))/5)*G148</f>
        <v>6.8640000000000008</v>
      </c>
      <c r="P148" s="55"/>
    </row>
    <row r="149" spans="1:16" x14ac:dyDescent="0.25">
      <c r="A149" s="12"/>
      <c r="B149" s="12"/>
      <c r="C149" s="12"/>
      <c r="D149" s="12"/>
      <c r="E149" s="12"/>
      <c r="F149" s="32">
        <v>143</v>
      </c>
      <c r="G149" s="35">
        <v>3.1</v>
      </c>
      <c r="H149" s="154">
        <v>3.3</v>
      </c>
      <c r="I149" s="154">
        <v>3.3</v>
      </c>
      <c r="J149" s="154">
        <v>3.2</v>
      </c>
      <c r="K149" s="154">
        <v>3.3</v>
      </c>
      <c r="L149" s="154">
        <v>3.9</v>
      </c>
      <c r="M149" s="154">
        <v>3.3</v>
      </c>
      <c r="N149" s="154">
        <v>3.2</v>
      </c>
      <c r="O149" s="54">
        <f t="shared" ref="O149" si="19">((SUM(H149:N149)-MAX(H149:N149)-MIN(H149:N149))/5)*G149</f>
        <v>10.168000000000001</v>
      </c>
      <c r="P149" s="55"/>
    </row>
    <row r="150" spans="1:16" x14ac:dyDescent="0.25">
      <c r="A150" s="2"/>
      <c r="B150" s="65"/>
      <c r="C150" s="65"/>
      <c r="D150" s="65"/>
      <c r="E150" s="65"/>
      <c r="F150" s="32">
        <v>351</v>
      </c>
      <c r="G150" s="35">
        <v>2.8</v>
      </c>
      <c r="H150" s="154">
        <v>3.7</v>
      </c>
      <c r="I150" s="154">
        <v>3.5</v>
      </c>
      <c r="J150" s="154">
        <v>3.5</v>
      </c>
      <c r="K150" s="154">
        <v>3.4</v>
      </c>
      <c r="L150" s="154">
        <v>3.7</v>
      </c>
      <c r="M150" s="154">
        <v>3.4</v>
      </c>
      <c r="N150" s="154">
        <v>3.6</v>
      </c>
      <c r="O150" s="54">
        <f>((SUM(H150:N150)-MAX(H150:N150)-MIN(H150:N150))/5)*G150</f>
        <v>9.9120000000000008</v>
      </c>
      <c r="P150" s="55"/>
    </row>
    <row r="151" spans="1:16" x14ac:dyDescent="0.25">
      <c r="B151" s="81"/>
      <c r="C151" s="81"/>
      <c r="D151" s="65"/>
      <c r="E151" s="65"/>
      <c r="F151" s="32">
        <v>403</v>
      </c>
      <c r="G151" s="82">
        <v>2.2999999999999998</v>
      </c>
      <c r="H151" s="154">
        <v>3</v>
      </c>
      <c r="I151" s="154">
        <v>2.9</v>
      </c>
      <c r="J151" s="154">
        <v>3.2</v>
      </c>
      <c r="K151" s="154">
        <v>3.1</v>
      </c>
      <c r="L151" s="154">
        <v>2.9</v>
      </c>
      <c r="M151" s="154">
        <v>3</v>
      </c>
      <c r="N151" s="154">
        <v>3</v>
      </c>
      <c r="O151" s="54">
        <f>((SUM(H151:N151)-MAX(H151:N151)-MIN(H151:N151))/5)*G151</f>
        <v>6.9</v>
      </c>
      <c r="P151" s="55"/>
    </row>
    <row r="152" spans="1:16" x14ac:dyDescent="0.25">
      <c r="D152" s="2"/>
      <c r="E152" s="2"/>
      <c r="F152" s="2"/>
      <c r="G152" s="40">
        <v>10.4</v>
      </c>
      <c r="H152" s="13"/>
      <c r="I152" s="13"/>
      <c r="J152" s="13"/>
      <c r="K152" s="13"/>
      <c r="L152" s="13"/>
      <c r="M152" s="13"/>
      <c r="N152" s="13"/>
      <c r="O152" s="54">
        <f>((SUM(O148:O151)/G152)*10)</f>
        <v>32.542307692307688</v>
      </c>
      <c r="P152" s="56">
        <f>(SUM(P148:P151))</f>
        <v>0</v>
      </c>
    </row>
    <row r="153" spans="1:16" x14ac:dyDescent="0.25">
      <c r="D153" s="2"/>
      <c r="E153" s="2"/>
      <c r="F153" s="2"/>
      <c r="G153" s="2"/>
      <c r="H153" s="13"/>
      <c r="I153" s="13"/>
      <c r="J153" s="13"/>
      <c r="K153" s="13"/>
      <c r="L153" s="13"/>
      <c r="M153" s="13"/>
      <c r="N153" s="13"/>
      <c r="O153" s="57">
        <f>(O152-P152)</f>
        <v>32.542307692307688</v>
      </c>
      <c r="P153" s="55"/>
    </row>
    <row r="155" spans="1:16" x14ac:dyDescent="0.25">
      <c r="A155" s="9"/>
      <c r="B155" s="2"/>
      <c r="C155" s="2"/>
    </row>
    <row r="156" spans="1:16" x14ac:dyDescent="0.25">
      <c r="A156" s="37"/>
      <c r="B156" s="2"/>
      <c r="C156" s="2"/>
    </row>
    <row r="157" spans="1:16" x14ac:dyDescent="0.25">
      <c r="A157" s="37"/>
      <c r="B157" s="69" t="s">
        <v>31</v>
      </c>
      <c r="E157" s="2" t="s">
        <v>159</v>
      </c>
    </row>
    <row r="158" spans="1:16" x14ac:dyDescent="0.25">
      <c r="A158" s="37"/>
      <c r="B158" s="70" t="s">
        <v>88</v>
      </c>
      <c r="E158" s="2" t="s">
        <v>47</v>
      </c>
    </row>
    <row r="159" spans="1:16" x14ac:dyDescent="0.25">
      <c r="A159" s="37"/>
      <c r="B159" s="70" t="s">
        <v>89</v>
      </c>
    </row>
    <row r="160" spans="1:16" x14ac:dyDescent="0.25">
      <c r="B160" s="70" t="s">
        <v>91</v>
      </c>
    </row>
    <row r="161" spans="2:2" x14ac:dyDescent="0.25">
      <c r="B161" s="70" t="s">
        <v>90</v>
      </c>
    </row>
  </sheetData>
  <mergeCells count="13">
    <mergeCell ref="I11:N11"/>
    <mergeCell ref="A1:O1"/>
    <mergeCell ref="A2:O2"/>
    <mergeCell ref="A5:C5"/>
    <mergeCell ref="B6:C6"/>
    <mergeCell ref="B7:C7"/>
    <mergeCell ref="I4:K4"/>
    <mergeCell ref="I5:K5"/>
    <mergeCell ref="I6:K6"/>
    <mergeCell ref="I7:K7"/>
    <mergeCell ref="I8:K8"/>
    <mergeCell ref="I9:K9"/>
    <mergeCell ref="I10:K10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tabSelected="1" topLeftCell="A4" workbookViewId="0">
      <selection activeCell="G21" sqref="G21"/>
    </sheetView>
  </sheetViews>
  <sheetFormatPr defaultColWidth="8.7109375" defaultRowHeight="15" x14ac:dyDescent="0.25"/>
  <cols>
    <col min="1" max="1" width="6.85546875" style="16" customWidth="1"/>
    <col min="2" max="2" width="9.7109375" style="16" customWidth="1"/>
    <col min="3" max="3" width="13.140625" style="16" customWidth="1"/>
    <col min="4" max="4" width="18.140625" style="16" customWidth="1"/>
    <col min="5" max="5" width="8.7109375" style="16"/>
    <col min="6" max="6" width="22.42578125" style="16" customWidth="1"/>
    <col min="7" max="16384" width="8.7109375" style="16"/>
  </cols>
  <sheetData>
    <row r="2" spans="1:14" ht="15.75" customHeight="1" x14ac:dyDescent="0.25">
      <c r="A2" s="182" t="s">
        <v>80</v>
      </c>
      <c r="B2" s="182"/>
      <c r="C2" s="182"/>
      <c r="D2" s="182"/>
      <c r="E2" s="182"/>
      <c r="F2" s="182"/>
      <c r="G2" s="182"/>
      <c r="H2" s="182"/>
    </row>
    <row r="3" spans="1:14" x14ac:dyDescent="0.25">
      <c r="A3" s="14"/>
      <c r="B3" s="14"/>
      <c r="C3" s="14"/>
      <c r="D3" s="14"/>
      <c r="E3" s="15"/>
      <c r="F3" s="14"/>
    </row>
    <row r="4" spans="1:14" x14ac:dyDescent="0.25">
      <c r="A4" s="183" t="s">
        <v>48</v>
      </c>
      <c r="B4" s="183"/>
      <c r="C4" s="183"/>
      <c r="D4" s="183"/>
      <c r="E4" s="183"/>
      <c r="F4" s="183"/>
    </row>
    <row r="5" spans="1:14" x14ac:dyDescent="0.25">
      <c r="A5" s="14"/>
      <c r="B5" s="14"/>
      <c r="C5" s="14"/>
      <c r="D5" s="14"/>
      <c r="E5" s="15"/>
      <c r="F5" s="14"/>
    </row>
    <row r="6" spans="1:14" x14ac:dyDescent="0.25">
      <c r="A6" s="14"/>
      <c r="B6" s="14"/>
      <c r="C6" s="14"/>
      <c r="D6" s="14"/>
      <c r="E6" s="15"/>
      <c r="F6" s="14"/>
    </row>
    <row r="7" spans="1:14" x14ac:dyDescent="0.25">
      <c r="A7" s="31" t="s">
        <v>133</v>
      </c>
      <c r="B7" s="31" t="s">
        <v>134</v>
      </c>
      <c r="C7" s="31" t="s">
        <v>1</v>
      </c>
      <c r="D7" s="31" t="s">
        <v>2</v>
      </c>
      <c r="E7" s="25" t="s">
        <v>3</v>
      </c>
      <c r="F7" s="31" t="s">
        <v>4</v>
      </c>
      <c r="G7"/>
      <c r="H7" s="27" t="s">
        <v>81</v>
      </c>
    </row>
    <row r="8" spans="1:14" ht="15.95" customHeight="1" x14ac:dyDescent="0.25">
      <c r="A8" s="83"/>
      <c r="B8" s="83"/>
      <c r="C8" s="83"/>
      <c r="D8" s="83"/>
      <c r="E8" s="84"/>
      <c r="F8" s="83"/>
      <c r="G8" s="85"/>
      <c r="H8" s="157"/>
    </row>
    <row r="9" spans="1:14" ht="15.95" customHeight="1" x14ac:dyDescent="0.25">
      <c r="A9" s="83" t="s">
        <v>106</v>
      </c>
      <c r="B9" s="97">
        <f>'PRVINE DETALJNO'!O41</f>
        <v>51.969230769230762</v>
      </c>
      <c r="C9" s="83" t="s">
        <v>14</v>
      </c>
      <c r="D9" s="83" t="s">
        <v>64</v>
      </c>
      <c r="E9" s="74">
        <v>2006</v>
      </c>
      <c r="F9" s="72" t="s">
        <v>76</v>
      </c>
      <c r="G9" s="86">
        <f>'PRVINE DETALJNO'!O41</f>
        <v>51.969230769230762</v>
      </c>
      <c r="H9" s="158" t="s">
        <v>108</v>
      </c>
      <c r="I9" s="26"/>
      <c r="J9" s="26"/>
      <c r="K9" s="26"/>
      <c r="L9" s="26"/>
      <c r="M9" s="26"/>
      <c r="N9" s="26"/>
    </row>
    <row r="10" spans="1:14" ht="15.95" customHeight="1" x14ac:dyDescent="0.25">
      <c r="A10" s="83" t="s">
        <v>108</v>
      </c>
      <c r="B10" s="97">
        <f>'PRVINE DETALJNO'!O97</f>
        <v>48.221153846153854</v>
      </c>
      <c r="C10" s="83" t="s">
        <v>8</v>
      </c>
      <c r="D10" s="83" t="s">
        <v>63</v>
      </c>
      <c r="E10" s="74">
        <v>2006</v>
      </c>
      <c r="F10" s="72" t="s">
        <v>76</v>
      </c>
      <c r="G10" s="86">
        <f>'PRVINE DETALJNO'!O97</f>
        <v>48.221153846153854</v>
      </c>
      <c r="H10" s="158" t="s">
        <v>109</v>
      </c>
    </row>
    <row r="11" spans="1:14" ht="15.95" customHeight="1" x14ac:dyDescent="0.25">
      <c r="A11" s="83" t="s">
        <v>109</v>
      </c>
      <c r="B11" s="97">
        <f>'PRVINE DETALJNO'!O55</f>
        <v>47.688461538461546</v>
      </c>
      <c r="C11" s="83" t="s">
        <v>62</v>
      </c>
      <c r="D11" s="83" t="s">
        <v>65</v>
      </c>
      <c r="E11" s="74">
        <v>2006</v>
      </c>
      <c r="F11" s="72" t="s">
        <v>76</v>
      </c>
      <c r="G11" s="86">
        <f>'PRVINE DETALJNO'!O55</f>
        <v>47.688461538461546</v>
      </c>
      <c r="H11" s="158" t="s">
        <v>111</v>
      </c>
    </row>
    <row r="12" spans="1:14" ht="15.95" customHeight="1" x14ac:dyDescent="0.25">
      <c r="A12" s="83" t="s">
        <v>111</v>
      </c>
      <c r="B12" s="97">
        <f>'PRVINE DETALJNO'!O104</f>
        <v>47.167307692307688</v>
      </c>
      <c r="C12" s="83" t="s">
        <v>71</v>
      </c>
      <c r="D12" s="83" t="s">
        <v>70</v>
      </c>
      <c r="E12" s="74">
        <v>2006</v>
      </c>
      <c r="F12" s="72" t="s">
        <v>67</v>
      </c>
      <c r="G12" s="86">
        <f>'PRVINE DETALJNO'!O104</f>
        <v>47.167307692307688</v>
      </c>
      <c r="H12" s="158" t="s">
        <v>112</v>
      </c>
    </row>
    <row r="13" spans="1:14" ht="15.95" customHeight="1" x14ac:dyDescent="0.25">
      <c r="A13" s="83" t="s">
        <v>112</v>
      </c>
      <c r="B13" s="97">
        <f>'PRVINE DETALJNO'!O34</f>
        <v>41.79615384615385</v>
      </c>
      <c r="C13" s="83" t="s">
        <v>62</v>
      </c>
      <c r="D13" s="83" t="s">
        <v>61</v>
      </c>
      <c r="E13" s="74">
        <v>2006</v>
      </c>
      <c r="F13" s="72" t="s">
        <v>76</v>
      </c>
      <c r="G13" s="86">
        <f>'PRVINE DETALJNO'!O34</f>
        <v>41.79615384615385</v>
      </c>
      <c r="H13" s="158" t="s">
        <v>113</v>
      </c>
    </row>
    <row r="14" spans="1:14" s="26" customFormat="1" ht="15.95" customHeight="1" x14ac:dyDescent="0.25">
      <c r="A14" s="83" t="s">
        <v>113</v>
      </c>
      <c r="B14" s="97">
        <f>'PRVINE DETALJNO'!O48</f>
        <v>41.532692307692315</v>
      </c>
      <c r="C14" s="34" t="s">
        <v>12</v>
      </c>
      <c r="D14" s="34" t="s">
        <v>13</v>
      </c>
      <c r="E14" s="73">
        <v>2004</v>
      </c>
      <c r="F14" s="72" t="s">
        <v>10</v>
      </c>
      <c r="G14" s="86">
        <f>'PRVINE DETALJNO'!O48</f>
        <v>41.532692307692315</v>
      </c>
      <c r="H14" s="158" t="s">
        <v>115</v>
      </c>
      <c r="I14" s="16"/>
      <c r="J14" s="16"/>
      <c r="K14" s="16"/>
      <c r="L14" s="16"/>
      <c r="M14" s="16"/>
      <c r="N14" s="16"/>
    </row>
    <row r="15" spans="1:14" ht="15.95" customHeight="1" x14ac:dyDescent="0.25">
      <c r="A15" s="83" t="s">
        <v>115</v>
      </c>
      <c r="B15" s="97">
        <f>'PRVINE DETALJNO'!O132</f>
        <v>40.888461538461527</v>
      </c>
      <c r="C15" s="83" t="s">
        <v>26</v>
      </c>
      <c r="D15" s="83" t="s">
        <v>27</v>
      </c>
      <c r="E15" s="74">
        <v>2005</v>
      </c>
      <c r="F15" s="72" t="s">
        <v>10</v>
      </c>
      <c r="G15" s="86">
        <f>'PRVINE DETALJNO'!O132</f>
        <v>40.888461538461527</v>
      </c>
      <c r="H15" s="158" t="s">
        <v>119</v>
      </c>
    </row>
    <row r="16" spans="1:14" ht="15.95" customHeight="1" x14ac:dyDescent="0.25">
      <c r="A16" s="83" t="s">
        <v>119</v>
      </c>
      <c r="B16" s="97">
        <f>'PRVINE DETALJNO'!O125</f>
        <v>39.299999999999997</v>
      </c>
      <c r="C16" s="83" t="s">
        <v>8</v>
      </c>
      <c r="D16" s="83" t="s">
        <v>25</v>
      </c>
      <c r="E16" s="74">
        <v>2005</v>
      </c>
      <c r="F16" s="72" t="s">
        <v>10</v>
      </c>
      <c r="G16" s="86">
        <f>'PRVINE DETALJNO'!O125</f>
        <v>39.299999999999997</v>
      </c>
      <c r="H16" s="158" t="s">
        <v>136</v>
      </c>
    </row>
    <row r="17" spans="1:10" s="26" customFormat="1" ht="15.95" customHeight="1" x14ac:dyDescent="0.25">
      <c r="A17" s="83" t="s">
        <v>136</v>
      </c>
      <c r="B17" s="97">
        <f>'PRVINE DETALJNO'!O20</f>
        <v>37.276923076923076</v>
      </c>
      <c r="C17" s="83" t="s">
        <v>19</v>
      </c>
      <c r="D17" s="83" t="s">
        <v>20</v>
      </c>
      <c r="E17" s="74">
        <v>2005</v>
      </c>
      <c r="F17" s="75" t="s">
        <v>77</v>
      </c>
      <c r="G17" s="86">
        <f>'PRVINE DETALJNO'!O20</f>
        <v>37.276923076923076</v>
      </c>
      <c r="H17" s="158" t="s">
        <v>137</v>
      </c>
    </row>
    <row r="18" spans="1:10" ht="15.95" customHeight="1" x14ac:dyDescent="0.25">
      <c r="A18" s="83" t="s">
        <v>137</v>
      </c>
      <c r="B18" s="97">
        <f>'PRVINE DETALJNO'!O83</f>
        <v>37.232692307692304</v>
      </c>
      <c r="C18" s="34" t="s">
        <v>21</v>
      </c>
      <c r="D18" s="34" t="s">
        <v>6</v>
      </c>
      <c r="E18" s="73">
        <v>2004</v>
      </c>
      <c r="F18" s="75" t="s">
        <v>77</v>
      </c>
      <c r="G18" s="86">
        <f>'PRVINE DETALJNO'!O83</f>
        <v>37.232692307692304</v>
      </c>
      <c r="H18" s="158" t="s">
        <v>138</v>
      </c>
    </row>
    <row r="19" spans="1:10" s="26" customFormat="1" ht="15.95" customHeight="1" x14ac:dyDescent="0.25">
      <c r="A19" s="83" t="s">
        <v>138</v>
      </c>
      <c r="B19" s="97">
        <f>'PRVINE DETALJNO'!O146</f>
        <v>35.796153846153842</v>
      </c>
      <c r="C19" s="83" t="s">
        <v>15</v>
      </c>
      <c r="D19" s="83" t="s">
        <v>16</v>
      </c>
      <c r="E19" s="74">
        <v>2004</v>
      </c>
      <c r="F19" s="72" t="s">
        <v>10</v>
      </c>
      <c r="G19" s="86">
        <f>'PRVINE DETALJNO'!O146</f>
        <v>35.796153846153842</v>
      </c>
      <c r="H19" s="158" t="s">
        <v>139</v>
      </c>
    </row>
    <row r="20" spans="1:10" ht="15.95" customHeight="1" x14ac:dyDescent="0.25">
      <c r="A20" s="83" t="s">
        <v>139</v>
      </c>
      <c r="B20" s="97">
        <f>'PRVINE DETALJNO'!O62</f>
        <v>33.186538461538454</v>
      </c>
      <c r="C20" s="34" t="s">
        <v>22</v>
      </c>
      <c r="D20" s="34" t="s">
        <v>9</v>
      </c>
      <c r="E20" s="73">
        <v>2005</v>
      </c>
      <c r="F20" s="72" t="s">
        <v>10</v>
      </c>
      <c r="G20" s="86">
        <f>'PRVINE DETALJNO'!O62</f>
        <v>33.186538461538454</v>
      </c>
      <c r="H20" s="158" t="s">
        <v>140</v>
      </c>
    </row>
    <row r="21" spans="1:10" ht="15.95" customHeight="1" x14ac:dyDescent="0.25">
      <c r="A21" s="83" t="s">
        <v>140</v>
      </c>
      <c r="B21" s="97">
        <f>'PRVINE DETALJNO'!O153</f>
        <v>32.542307692307688</v>
      </c>
      <c r="C21" s="83" t="s">
        <v>69</v>
      </c>
      <c r="D21" s="83" t="s">
        <v>68</v>
      </c>
      <c r="E21" s="74">
        <v>2006</v>
      </c>
      <c r="F21" s="72" t="s">
        <v>67</v>
      </c>
      <c r="G21" s="86">
        <v>32.542310000000001</v>
      </c>
      <c r="H21" s="158" t="s">
        <v>141</v>
      </c>
    </row>
    <row r="22" spans="1:10" ht="15.95" customHeight="1" x14ac:dyDescent="0.25">
      <c r="A22" s="83" t="s">
        <v>141</v>
      </c>
      <c r="B22" s="97">
        <f>'PRVINE DETALJNO'!O69</f>
        <v>27.084615384615383</v>
      </c>
      <c r="C22" s="83" t="s">
        <v>23</v>
      </c>
      <c r="D22" s="83" t="s">
        <v>24</v>
      </c>
      <c r="E22" s="74">
        <v>2005</v>
      </c>
      <c r="F22" s="72" t="s">
        <v>10</v>
      </c>
      <c r="G22" s="86">
        <f>'PRVINE DETALJNO'!O69</f>
        <v>27.084615384615383</v>
      </c>
      <c r="H22" s="158" t="s">
        <v>142</v>
      </c>
    </row>
    <row r="23" spans="1:10" ht="15.95" customHeight="1" x14ac:dyDescent="0.25">
      <c r="A23" s="83" t="s">
        <v>142</v>
      </c>
      <c r="B23" s="97">
        <f>'PRVINE DETALJNO'!O76</f>
        <v>21.449999999999996</v>
      </c>
      <c r="C23" s="83" t="s">
        <v>54</v>
      </c>
      <c r="D23" s="83" t="s">
        <v>53</v>
      </c>
      <c r="E23" s="74">
        <v>2006</v>
      </c>
      <c r="F23" s="75" t="s">
        <v>77</v>
      </c>
      <c r="G23" s="86">
        <f>'PRVINE DETALJNO'!O76</f>
        <v>21.449999999999996</v>
      </c>
      <c r="H23" s="158" t="s">
        <v>143</v>
      </c>
    </row>
    <row r="24" spans="1:10" ht="15.95" customHeight="1" x14ac:dyDescent="0.25">
      <c r="A24" s="83" t="s">
        <v>143</v>
      </c>
      <c r="B24" s="97">
        <f>'PRVINE DETALJNO'!O139</f>
        <v>20.759615384615383</v>
      </c>
      <c r="C24" s="83" t="s">
        <v>72</v>
      </c>
      <c r="D24" s="83" t="s">
        <v>73</v>
      </c>
      <c r="E24" s="74">
        <v>2006</v>
      </c>
      <c r="F24" s="72" t="s">
        <v>55</v>
      </c>
      <c r="G24" s="86">
        <f>'PRVINE DETALJNO'!O139</f>
        <v>20.759615384615383</v>
      </c>
      <c r="H24" s="158" t="s">
        <v>144</v>
      </c>
    </row>
    <row r="25" spans="1:10" ht="15.95" customHeight="1" x14ac:dyDescent="0.25">
      <c r="A25" s="83" t="s">
        <v>144</v>
      </c>
      <c r="B25" s="97">
        <f>'PRVINE DETALJNO'!O27</f>
        <v>18.82692307692308</v>
      </c>
      <c r="C25" s="34" t="s">
        <v>29</v>
      </c>
      <c r="D25" s="34" t="s">
        <v>30</v>
      </c>
      <c r="E25" s="73">
        <v>2004</v>
      </c>
      <c r="F25" s="37" t="s">
        <v>28</v>
      </c>
      <c r="G25" s="86">
        <f>'PRVINE DETALJNO'!O27</f>
        <v>18.82692307692308</v>
      </c>
      <c r="H25" s="158" t="s">
        <v>145</v>
      </c>
    </row>
    <row r="26" spans="1:10" ht="15.95" customHeight="1" x14ac:dyDescent="0.25">
      <c r="A26" s="83" t="s">
        <v>145</v>
      </c>
      <c r="B26" s="97">
        <f>'PRVINE DETALJNO'!O118</f>
        <v>2.8346153846153843</v>
      </c>
      <c r="C26" s="83" t="s">
        <v>74</v>
      </c>
      <c r="D26" s="83" t="s">
        <v>75</v>
      </c>
      <c r="E26" s="74">
        <v>2006</v>
      </c>
      <c r="F26" s="72" t="s">
        <v>55</v>
      </c>
      <c r="G26" s="86">
        <f>'PRVINE DETALJNO'!O118</f>
        <v>2.8346153846153843</v>
      </c>
      <c r="H26" s="158" t="s">
        <v>146</v>
      </c>
    </row>
    <row r="27" spans="1:10" ht="15.95" customHeight="1" x14ac:dyDescent="0.25">
      <c r="A27" s="164" t="s">
        <v>146</v>
      </c>
      <c r="B27" s="93"/>
      <c r="C27" s="87" t="s">
        <v>59</v>
      </c>
      <c r="D27" s="87" t="s">
        <v>58</v>
      </c>
      <c r="E27" s="88">
        <v>2006</v>
      </c>
      <c r="F27" s="89" t="s">
        <v>77</v>
      </c>
      <c r="G27" s="90">
        <f>'PRVINE DETALJNO'!O90</f>
        <v>54.617307692307683</v>
      </c>
      <c r="H27" s="159" t="s">
        <v>106</v>
      </c>
    </row>
    <row r="28" spans="1:10" ht="15.95" customHeight="1" x14ac:dyDescent="0.25">
      <c r="A28" s="160"/>
      <c r="B28" s="161">
        <f>'PRVINE DETALJNO'!O111</f>
        <v>0</v>
      </c>
      <c r="C28" s="160" t="s">
        <v>57</v>
      </c>
      <c r="D28" s="160" t="s">
        <v>56</v>
      </c>
      <c r="E28" s="143">
        <v>2006</v>
      </c>
      <c r="F28" s="142" t="s">
        <v>55</v>
      </c>
      <c r="G28" s="162">
        <f>'PRVINE DETALJNO'!O111</f>
        <v>0</v>
      </c>
      <c r="H28" s="163"/>
    </row>
    <row r="29" spans="1:10" x14ac:dyDescent="0.25">
      <c r="A29" s="72"/>
      <c r="B29" s="72"/>
      <c r="C29" s="72"/>
      <c r="D29" s="72"/>
      <c r="E29" s="74"/>
      <c r="F29" s="165"/>
      <c r="G29" s="166"/>
      <c r="H29" s="167"/>
      <c r="I29" s="95"/>
      <c r="J29" s="95"/>
    </row>
    <row r="30" spans="1:10" x14ac:dyDescent="0.25">
      <c r="A30" s="32">
        <v>423</v>
      </c>
      <c r="B30" s="32" t="s">
        <v>78</v>
      </c>
      <c r="C30" s="35">
        <v>2.2000000000000002</v>
      </c>
      <c r="D30" s="96" t="s">
        <v>135</v>
      </c>
      <c r="E30" s="5">
        <v>1</v>
      </c>
      <c r="F30" s="121" t="s">
        <v>51</v>
      </c>
      <c r="G30" s="121"/>
      <c r="H30" s="121"/>
      <c r="I30" s="95"/>
      <c r="J30" s="95"/>
    </row>
    <row r="31" spans="1:10" x14ac:dyDescent="0.25">
      <c r="A31" s="32">
        <v>143</v>
      </c>
      <c r="B31" s="32" t="s">
        <v>33</v>
      </c>
      <c r="C31" s="35">
        <v>3.1</v>
      </c>
      <c r="E31" s="5">
        <v>2</v>
      </c>
      <c r="F31" s="121" t="s">
        <v>85</v>
      </c>
      <c r="G31" s="121"/>
      <c r="H31" s="121"/>
      <c r="I31" s="95"/>
      <c r="J31" s="95"/>
    </row>
    <row r="32" spans="1:10" x14ac:dyDescent="0.25">
      <c r="A32" s="32">
        <v>351</v>
      </c>
      <c r="B32" s="32" t="s">
        <v>34</v>
      </c>
      <c r="C32" s="35">
        <v>2.8</v>
      </c>
      <c r="E32" s="5">
        <v>3</v>
      </c>
      <c r="F32" s="165" t="s">
        <v>84</v>
      </c>
      <c r="G32" s="165"/>
      <c r="H32" s="165"/>
      <c r="I32" s="95"/>
      <c r="J32" s="95"/>
    </row>
    <row r="33" spans="1:10" x14ac:dyDescent="0.25">
      <c r="A33" s="32">
        <v>403</v>
      </c>
      <c r="B33" s="32" t="s">
        <v>35</v>
      </c>
      <c r="C33" s="35">
        <v>2.2999999999999998</v>
      </c>
      <c r="E33" s="5">
        <v>4</v>
      </c>
      <c r="F33" s="168" t="s">
        <v>86</v>
      </c>
      <c r="G33" s="168"/>
      <c r="H33" s="168"/>
      <c r="I33" s="95"/>
      <c r="J33" s="95"/>
    </row>
    <row r="34" spans="1:10" ht="15.75" thickBot="1" x14ac:dyDescent="0.3">
      <c r="C34" s="38"/>
      <c r="D34" s="94"/>
      <c r="E34" s="5">
        <v>5</v>
      </c>
      <c r="F34" s="169" t="s">
        <v>83</v>
      </c>
      <c r="G34" s="169"/>
      <c r="H34" s="169"/>
      <c r="I34" s="95"/>
      <c r="J34" s="95"/>
    </row>
    <row r="35" spans="1:10" x14ac:dyDescent="0.25">
      <c r="A35" s="188" t="s">
        <v>32</v>
      </c>
      <c r="B35" s="188"/>
      <c r="C35" s="40">
        <v>10.4</v>
      </c>
      <c r="D35" s="95"/>
      <c r="E35" s="5">
        <v>6</v>
      </c>
      <c r="F35" s="121" t="s">
        <v>52</v>
      </c>
      <c r="G35" s="121"/>
      <c r="H35" s="121"/>
      <c r="I35" s="95"/>
      <c r="J35" s="95"/>
    </row>
    <row r="36" spans="1:10" x14ac:dyDescent="0.25">
      <c r="C36" s="32"/>
      <c r="D36" s="32"/>
      <c r="E36" s="5">
        <v>7</v>
      </c>
      <c r="F36" s="169" t="s">
        <v>82</v>
      </c>
      <c r="G36" s="169"/>
      <c r="H36" s="169"/>
      <c r="I36" s="95"/>
      <c r="J36" s="95"/>
    </row>
    <row r="37" spans="1:10" x14ac:dyDescent="0.25">
      <c r="C37" s="36"/>
      <c r="D37" s="36"/>
      <c r="E37" s="36"/>
      <c r="F37" s="170"/>
      <c r="G37" s="95"/>
      <c r="H37" s="95"/>
      <c r="I37" s="95"/>
      <c r="J37" s="95"/>
    </row>
    <row r="38" spans="1:10" x14ac:dyDescent="0.25">
      <c r="C38" s="32"/>
      <c r="D38" s="41"/>
      <c r="E38" s="32"/>
      <c r="F38" s="171"/>
      <c r="G38" s="95"/>
      <c r="H38" s="95"/>
      <c r="I38" s="95"/>
      <c r="J38" s="95"/>
    </row>
    <row r="39" spans="1:10" x14ac:dyDescent="0.25">
      <c r="E39" s="32"/>
      <c r="F39" s="172"/>
      <c r="G39" s="95"/>
      <c r="H39" s="95"/>
      <c r="I39" s="95"/>
      <c r="J39" s="95"/>
    </row>
    <row r="40" spans="1:10" x14ac:dyDescent="0.25">
      <c r="E40" s="32"/>
    </row>
    <row r="41" spans="1:10" x14ac:dyDescent="0.25">
      <c r="E41" s="32"/>
    </row>
    <row r="42" spans="1:10" x14ac:dyDescent="0.25">
      <c r="E42" s="32"/>
    </row>
    <row r="43" spans="1:10" x14ac:dyDescent="0.25">
      <c r="E43" s="32"/>
    </row>
    <row r="44" spans="1:10" x14ac:dyDescent="0.25">
      <c r="E44" s="32"/>
    </row>
  </sheetData>
  <sortState ref="B10:H28">
    <sortCondition descending="1" ref="B9"/>
  </sortState>
  <mergeCells count="3">
    <mergeCell ref="A4:F4"/>
    <mergeCell ref="A35:B35"/>
    <mergeCell ref="A2:H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N19" sqref="N19"/>
    </sheetView>
  </sheetViews>
  <sheetFormatPr defaultColWidth="8.7109375" defaultRowHeight="15" x14ac:dyDescent="0.25"/>
  <cols>
    <col min="1" max="1" width="8.7109375" style="16"/>
    <col min="2" max="2" width="13.140625" style="16" customWidth="1"/>
    <col min="3" max="3" width="26.140625" style="16" customWidth="1"/>
    <col min="4" max="4" width="8.7109375" style="16"/>
    <col min="5" max="5" width="22.42578125" style="16" customWidth="1"/>
    <col min="6" max="7" width="8.7109375" style="16"/>
    <col min="8" max="8" width="13.42578125" style="16" customWidth="1"/>
    <col min="9" max="16384" width="8.7109375" style="16"/>
  </cols>
  <sheetData>
    <row r="1" spans="1:10" x14ac:dyDescent="0.25">
      <c r="A1" s="189" t="s">
        <v>80</v>
      </c>
      <c r="B1" s="190"/>
      <c r="C1" s="190"/>
      <c r="D1" s="190"/>
      <c r="E1" s="190"/>
      <c r="F1" s="190"/>
      <c r="G1" s="190"/>
      <c r="H1" s="190"/>
    </row>
    <row r="2" spans="1:10" x14ac:dyDescent="0.25">
      <c r="A2" s="14"/>
      <c r="B2" s="14"/>
      <c r="C2" s="14"/>
      <c r="D2" s="15"/>
      <c r="E2" s="14"/>
      <c r="F2" s="15"/>
      <c r="G2" s="15"/>
      <c r="H2" s="15"/>
    </row>
    <row r="3" spans="1:10" x14ac:dyDescent="0.25">
      <c r="A3" s="190" t="s">
        <v>48</v>
      </c>
      <c r="B3" s="190"/>
      <c r="C3" s="190"/>
      <c r="D3" s="190"/>
      <c r="E3" s="190"/>
      <c r="F3" s="190"/>
      <c r="G3" s="190"/>
      <c r="H3" s="190"/>
    </row>
    <row r="4" spans="1:10" x14ac:dyDescent="0.25">
      <c r="A4" s="14"/>
      <c r="B4" s="14"/>
      <c r="C4" s="14"/>
      <c r="D4" s="15"/>
      <c r="E4" s="14"/>
      <c r="F4" s="15"/>
      <c r="G4" s="15"/>
      <c r="H4" s="15"/>
    </row>
    <row r="5" spans="1:10" x14ac:dyDescent="0.25">
      <c r="A5" s="14"/>
      <c r="B5" s="14"/>
      <c r="C5" s="14"/>
      <c r="D5" s="15"/>
      <c r="E5" s="14"/>
      <c r="F5" s="15"/>
      <c r="G5" s="15"/>
      <c r="H5" s="15"/>
    </row>
    <row r="6" spans="1:10" ht="19.5" x14ac:dyDescent="0.25">
      <c r="A6" s="31" t="s">
        <v>0</v>
      </c>
      <c r="B6" s="31" t="s">
        <v>1</v>
      </c>
      <c r="C6" s="31" t="s">
        <v>2</v>
      </c>
      <c r="D6" s="64" t="s">
        <v>3</v>
      </c>
      <c r="E6" s="31" t="s">
        <v>4</v>
      </c>
      <c r="F6" s="64" t="s">
        <v>49</v>
      </c>
      <c r="G6" s="64" t="s">
        <v>50</v>
      </c>
      <c r="H6" s="64"/>
      <c r="I6"/>
      <c r="J6" s="63" t="s">
        <v>81</v>
      </c>
    </row>
    <row r="7" spans="1:10" x14ac:dyDescent="0.25">
      <c r="A7" s="31"/>
      <c r="B7" s="31"/>
      <c r="C7" s="31"/>
      <c r="D7" s="64"/>
      <c r="E7" s="31"/>
      <c r="F7" s="64"/>
      <c r="G7" s="64"/>
      <c r="H7" s="64"/>
      <c r="I7"/>
      <c r="J7"/>
    </row>
    <row r="8" spans="1:10" x14ac:dyDescent="0.25">
      <c r="A8" s="14">
        <v>1</v>
      </c>
      <c r="B8" s="14" t="s">
        <v>19</v>
      </c>
      <c r="C8" s="14" t="s">
        <v>20</v>
      </c>
      <c r="D8" s="15">
        <v>2005</v>
      </c>
      <c r="E8" s="30" t="s">
        <v>77</v>
      </c>
      <c r="F8" s="24">
        <f>'PRVINE DETALJNO'!N20</f>
        <v>0</v>
      </c>
      <c r="G8" s="15">
        <f>RANK(F8,F8:F26)</f>
        <v>1</v>
      </c>
      <c r="H8" s="15"/>
      <c r="I8" s="24">
        <f>'PRVINE DETALJNO'!N20</f>
        <v>0</v>
      </c>
      <c r="J8" s="50">
        <f>RANK(I8,I8:I30)</f>
        <v>1</v>
      </c>
    </row>
    <row r="9" spans="1:10" x14ac:dyDescent="0.25">
      <c r="A9" s="14">
        <v>2</v>
      </c>
      <c r="B9" s="32" t="s">
        <v>29</v>
      </c>
      <c r="C9" s="32" t="s">
        <v>30</v>
      </c>
      <c r="D9" s="33">
        <v>2004</v>
      </c>
      <c r="E9" s="32" t="s">
        <v>28</v>
      </c>
      <c r="F9" s="24">
        <f>'PRVINE DETALJNO'!N27</f>
        <v>0</v>
      </c>
      <c r="G9" s="15">
        <f>RANK(F9,F8:F26)</f>
        <v>1</v>
      </c>
      <c r="H9" s="15"/>
      <c r="I9" s="24">
        <f>'PRVINE DETALJNO'!N27</f>
        <v>0</v>
      </c>
      <c r="J9" s="50">
        <f>RANK(I9,I8:I30)</f>
        <v>1</v>
      </c>
    </row>
    <row r="10" spans="1:10" s="26" customFormat="1" x14ac:dyDescent="0.25">
      <c r="A10" s="31">
        <v>3</v>
      </c>
      <c r="B10" s="14" t="s">
        <v>62</v>
      </c>
      <c r="C10" s="14" t="s">
        <v>61</v>
      </c>
      <c r="D10" s="15">
        <v>2006</v>
      </c>
      <c r="E10" s="14" t="s">
        <v>76</v>
      </c>
      <c r="F10" s="24">
        <f>'PRVINE DETALJNO'!N34</f>
        <v>0</v>
      </c>
      <c r="G10" s="15">
        <f>RANK(F10,F8:F26)</f>
        <v>1</v>
      </c>
      <c r="H10" s="64"/>
      <c r="I10" s="24">
        <f>'PRVINE DETALJNO'!N34</f>
        <v>0</v>
      </c>
      <c r="J10" s="50">
        <f>RANK(I10,I8:I30)</f>
        <v>1</v>
      </c>
    </row>
    <row r="11" spans="1:10" x14ac:dyDescent="0.25">
      <c r="A11" s="14">
        <v>4</v>
      </c>
      <c r="B11" s="14" t="s">
        <v>14</v>
      </c>
      <c r="C11" s="14" t="s">
        <v>64</v>
      </c>
      <c r="D11" s="15">
        <v>2006</v>
      </c>
      <c r="E11" s="14" t="s">
        <v>76</v>
      </c>
      <c r="F11" s="24">
        <f>'PRVINE DETALJNO'!N41</f>
        <v>0</v>
      </c>
      <c r="G11" s="15">
        <f>RANK(F11,F8:F26)</f>
        <v>1</v>
      </c>
      <c r="H11" s="15"/>
      <c r="I11" s="24">
        <f>'PRVINE DETALJNO'!N41</f>
        <v>0</v>
      </c>
      <c r="J11" s="50">
        <f>RANK(I11,I8:I27)</f>
        <v>1</v>
      </c>
    </row>
    <row r="12" spans="1:10" x14ac:dyDescent="0.25">
      <c r="A12" s="14">
        <v>5</v>
      </c>
      <c r="B12" s="32" t="s">
        <v>12</v>
      </c>
      <c r="C12" s="32" t="s">
        <v>13</v>
      </c>
      <c r="D12" s="33">
        <v>2004</v>
      </c>
      <c r="E12" s="14" t="s">
        <v>10</v>
      </c>
      <c r="F12" s="24">
        <f>'PRVINE DETALJNO'!N48</f>
        <v>0</v>
      </c>
      <c r="G12" s="15">
        <f>RANK(F12,F8:F26)</f>
        <v>1</v>
      </c>
      <c r="H12" s="15"/>
      <c r="I12" s="24">
        <f>'PRVINE DETALJNO'!N48</f>
        <v>0</v>
      </c>
      <c r="J12" s="50">
        <f>RANK(I12,I8:I30)</f>
        <v>1</v>
      </c>
    </row>
    <row r="13" spans="1:10" x14ac:dyDescent="0.25">
      <c r="A13" s="14">
        <v>6</v>
      </c>
      <c r="B13" s="14" t="s">
        <v>62</v>
      </c>
      <c r="C13" s="14" t="s">
        <v>65</v>
      </c>
      <c r="D13" s="15">
        <v>2006</v>
      </c>
      <c r="E13" s="14" t="s">
        <v>76</v>
      </c>
      <c r="F13" s="24">
        <f>'PRVINE DETALJNO'!N55</f>
        <v>0</v>
      </c>
      <c r="G13" s="15">
        <f>RANK(F13,F8:F26)</f>
        <v>1</v>
      </c>
      <c r="H13" s="15"/>
      <c r="I13" s="24">
        <f>'PRVINE DETALJNO'!N55</f>
        <v>0</v>
      </c>
      <c r="J13" s="50">
        <f>RANK(I13,I8:I30)</f>
        <v>1</v>
      </c>
    </row>
    <row r="14" spans="1:10" x14ac:dyDescent="0.25">
      <c r="A14" s="14">
        <v>7</v>
      </c>
      <c r="B14" s="32" t="s">
        <v>22</v>
      </c>
      <c r="C14" s="32" t="s">
        <v>9</v>
      </c>
      <c r="D14" s="33">
        <v>2005</v>
      </c>
      <c r="E14" s="14" t="s">
        <v>10</v>
      </c>
      <c r="F14" s="24">
        <f>'PRVINE DETALJNO'!N62</f>
        <v>0</v>
      </c>
      <c r="G14" s="15">
        <f>RANK(F14,F8:F26)</f>
        <v>1</v>
      </c>
      <c r="H14" s="15"/>
      <c r="I14" s="24">
        <f>'PRVINE DETALJNO'!N62</f>
        <v>0</v>
      </c>
      <c r="J14" s="50">
        <f>RANK(I14,I8:I30)</f>
        <v>1</v>
      </c>
    </row>
    <row r="15" spans="1:10" x14ac:dyDescent="0.25">
      <c r="A15" s="14">
        <v>8</v>
      </c>
      <c r="B15" s="14" t="s">
        <v>23</v>
      </c>
      <c r="C15" s="14" t="s">
        <v>24</v>
      </c>
      <c r="D15" s="15">
        <v>2005</v>
      </c>
      <c r="E15" s="14" t="s">
        <v>10</v>
      </c>
      <c r="F15" s="24">
        <f>'PRVINE DETALJNO'!N69</f>
        <v>0</v>
      </c>
      <c r="G15" s="15">
        <f>RANK(F15,F8:F26)</f>
        <v>1</v>
      </c>
      <c r="H15" s="15"/>
      <c r="I15" s="24">
        <f>'PRVINE DETALJNO'!N69</f>
        <v>0</v>
      </c>
      <c r="J15" s="50">
        <f>RANK(I15,I8:I30)</f>
        <v>1</v>
      </c>
    </row>
    <row r="16" spans="1:10" x14ac:dyDescent="0.25">
      <c r="A16" s="14">
        <v>9</v>
      </c>
      <c r="B16" s="14" t="s">
        <v>54</v>
      </c>
      <c r="C16" s="14" t="s">
        <v>53</v>
      </c>
      <c r="D16" s="15">
        <v>2006</v>
      </c>
      <c r="E16" s="30" t="s">
        <v>77</v>
      </c>
      <c r="F16" s="24">
        <f>'PRVINE DETALJNO'!N76</f>
        <v>0</v>
      </c>
      <c r="G16" s="15">
        <f>RANK(F16,F8:F26)</f>
        <v>1</v>
      </c>
      <c r="H16" s="15"/>
      <c r="I16" s="24">
        <f>'PRVINE DETALJNO'!N76</f>
        <v>0</v>
      </c>
      <c r="J16" s="50">
        <f>RANK(I16,I8:I30)</f>
        <v>1</v>
      </c>
    </row>
    <row r="17" spans="1:10" x14ac:dyDescent="0.25">
      <c r="A17" s="14">
        <v>10</v>
      </c>
      <c r="B17" s="32" t="s">
        <v>21</v>
      </c>
      <c r="C17" s="32" t="s">
        <v>6</v>
      </c>
      <c r="D17" s="33">
        <v>2004</v>
      </c>
      <c r="E17" s="30" t="s">
        <v>77</v>
      </c>
      <c r="F17" s="24">
        <f>'PRVINE DETALJNO'!N83</f>
        <v>0</v>
      </c>
      <c r="G17" s="15">
        <f>RANK(F17,F8:F26)</f>
        <v>1</v>
      </c>
      <c r="H17" s="15"/>
      <c r="I17" s="24">
        <f>'PRVINE DETALJNO'!N83</f>
        <v>0</v>
      </c>
      <c r="J17" s="50">
        <f>RANK(I17,I8:I30)</f>
        <v>1</v>
      </c>
    </row>
    <row r="18" spans="1:10" s="26" customFormat="1" x14ac:dyDescent="0.25">
      <c r="A18" s="14">
        <v>11</v>
      </c>
      <c r="B18" s="45" t="s">
        <v>59</v>
      </c>
      <c r="C18" s="45" t="s">
        <v>58</v>
      </c>
      <c r="D18" s="46">
        <v>2006</v>
      </c>
      <c r="E18" s="47" t="s">
        <v>77</v>
      </c>
      <c r="F18" s="48"/>
      <c r="G18" s="46"/>
      <c r="H18" s="51"/>
      <c r="I18" s="48">
        <f>'PRVINE DETALJNO'!N90</f>
        <v>0</v>
      </c>
      <c r="J18" s="52">
        <f>RANK(I18,I8:I30)</f>
        <v>1</v>
      </c>
    </row>
    <row r="19" spans="1:10" s="26" customFormat="1" x14ac:dyDescent="0.25">
      <c r="A19" s="14">
        <v>12</v>
      </c>
      <c r="B19" s="14" t="s">
        <v>8</v>
      </c>
      <c r="C19" s="14" t="s">
        <v>63</v>
      </c>
      <c r="D19" s="15">
        <v>2006</v>
      </c>
      <c r="E19" s="14" t="s">
        <v>76</v>
      </c>
      <c r="F19" s="24">
        <f>'PRVINE DETALJNO'!N97</f>
        <v>0</v>
      </c>
      <c r="G19" s="15">
        <f>RANK(F19,F8:F26)</f>
        <v>1</v>
      </c>
      <c r="H19" s="64"/>
      <c r="I19" s="24">
        <f>'PRVINE DETALJNO'!N97</f>
        <v>0</v>
      </c>
      <c r="J19" s="50">
        <f>RANK(I19,I8:I30)</f>
        <v>1</v>
      </c>
    </row>
    <row r="20" spans="1:10" x14ac:dyDescent="0.25">
      <c r="A20" s="14">
        <v>13</v>
      </c>
      <c r="B20" s="14" t="s">
        <v>71</v>
      </c>
      <c r="C20" s="14" t="s">
        <v>70</v>
      </c>
      <c r="D20" s="15">
        <v>2006</v>
      </c>
      <c r="E20" s="14" t="s">
        <v>67</v>
      </c>
      <c r="F20" s="24">
        <f>'PRVINE DETALJNO'!N104</f>
        <v>0</v>
      </c>
      <c r="G20" s="15">
        <f>RANK(F20,F8:F26)</f>
        <v>1</v>
      </c>
      <c r="H20" s="15"/>
      <c r="I20" s="24">
        <f>'PRVINE DETALJNO'!N104</f>
        <v>0</v>
      </c>
      <c r="J20" s="50">
        <f>RANK(I20,I8:I30)</f>
        <v>1</v>
      </c>
    </row>
    <row r="21" spans="1:10" x14ac:dyDescent="0.25">
      <c r="A21" s="14">
        <v>14</v>
      </c>
      <c r="B21" s="14" t="s">
        <v>57</v>
      </c>
      <c r="C21" s="14" t="s">
        <v>56</v>
      </c>
      <c r="D21" s="15">
        <v>2006</v>
      </c>
      <c r="E21" s="14" t="s">
        <v>55</v>
      </c>
      <c r="F21" s="24">
        <f>'PRVINE DETALJNO'!N111</f>
        <v>0</v>
      </c>
      <c r="G21" s="15">
        <f>RANK(F21,F8:F26)</f>
        <v>1</v>
      </c>
      <c r="H21" s="15"/>
      <c r="I21" s="24">
        <f>'PRVINE DETALJNO'!N111</f>
        <v>0</v>
      </c>
      <c r="J21" s="50">
        <f>RANK(I21,I8:I30)</f>
        <v>1</v>
      </c>
    </row>
    <row r="22" spans="1:10" x14ac:dyDescent="0.25">
      <c r="A22" s="14">
        <v>15</v>
      </c>
      <c r="B22" s="14" t="s">
        <v>74</v>
      </c>
      <c r="C22" s="14" t="s">
        <v>75</v>
      </c>
      <c r="D22" s="15">
        <v>2006</v>
      </c>
      <c r="E22" s="14" t="s">
        <v>55</v>
      </c>
      <c r="F22" s="24">
        <f>'PRVINE DETALJNO'!N118</f>
        <v>0</v>
      </c>
      <c r="G22" s="15">
        <f>RANK(F22,F8:F26)</f>
        <v>1</v>
      </c>
      <c r="H22" s="15"/>
      <c r="I22" s="24">
        <f>'PRVINE DETALJNO'!N118</f>
        <v>0</v>
      </c>
      <c r="J22" s="50">
        <f>RANK(I22,I8:I30)</f>
        <v>1</v>
      </c>
    </row>
    <row r="23" spans="1:10" x14ac:dyDescent="0.25">
      <c r="A23" s="14">
        <v>16</v>
      </c>
      <c r="B23" s="14" t="s">
        <v>8</v>
      </c>
      <c r="C23" s="14" t="s">
        <v>25</v>
      </c>
      <c r="D23" s="15">
        <v>2005</v>
      </c>
      <c r="E23" s="14" t="s">
        <v>10</v>
      </c>
      <c r="F23" s="24">
        <f>'PRVINE DETALJNO'!N125</f>
        <v>0</v>
      </c>
      <c r="G23" s="15">
        <f>RANK(F23,F8:F26)</f>
        <v>1</v>
      </c>
      <c r="H23" s="15"/>
      <c r="I23" s="24">
        <f>'PRVINE DETALJNO'!N125</f>
        <v>0</v>
      </c>
      <c r="J23" s="50">
        <f>RANK(I23,I8:I30)</f>
        <v>1</v>
      </c>
    </row>
    <row r="24" spans="1:10" x14ac:dyDescent="0.25">
      <c r="A24" s="14">
        <v>17</v>
      </c>
      <c r="B24" s="14" t="s">
        <v>26</v>
      </c>
      <c r="C24" s="14" t="s">
        <v>27</v>
      </c>
      <c r="D24" s="15">
        <v>2005</v>
      </c>
      <c r="E24" s="14" t="s">
        <v>10</v>
      </c>
      <c r="F24" s="24">
        <f>'PRVINE DETALJNO'!N132</f>
        <v>0</v>
      </c>
      <c r="G24" s="15">
        <f>RANK(F24,F8:F26)</f>
        <v>1</v>
      </c>
      <c r="H24" s="15"/>
      <c r="I24" s="24">
        <f>'PRVINE DETALJNO'!N132</f>
        <v>0</v>
      </c>
      <c r="J24" s="50">
        <f>RANK(I24,I8:I30)</f>
        <v>1</v>
      </c>
    </row>
    <row r="25" spans="1:10" x14ac:dyDescent="0.25">
      <c r="A25" s="14">
        <v>18</v>
      </c>
      <c r="B25" s="14" t="s">
        <v>72</v>
      </c>
      <c r="C25" s="14" t="s">
        <v>73</v>
      </c>
      <c r="D25" s="15">
        <v>2006</v>
      </c>
      <c r="E25" s="14" t="s">
        <v>55</v>
      </c>
      <c r="F25" s="24">
        <f>'PRVINE DETALJNO'!N139</f>
        <v>0</v>
      </c>
      <c r="G25" s="15">
        <f>RANK(F25,F8:F26)</f>
        <v>1</v>
      </c>
      <c r="H25" s="15"/>
      <c r="I25" s="24">
        <f>'PRVINE DETALJNO'!N139</f>
        <v>0</v>
      </c>
      <c r="J25" s="50">
        <f>RANK(I25,I8:I30)</f>
        <v>1</v>
      </c>
    </row>
    <row r="26" spans="1:10" x14ac:dyDescent="0.25">
      <c r="A26" s="14">
        <v>19</v>
      </c>
      <c r="B26" s="14" t="s">
        <v>15</v>
      </c>
      <c r="C26" s="14" t="s">
        <v>16</v>
      </c>
      <c r="D26" s="15">
        <v>2004</v>
      </c>
      <c r="E26" s="14" t="s">
        <v>10</v>
      </c>
      <c r="F26" s="24">
        <f>'PRVINE DETALJNO'!N146</f>
        <v>0</v>
      </c>
      <c r="G26" s="15">
        <f>RANK(F26,F8:F26)</f>
        <v>1</v>
      </c>
      <c r="H26" s="15"/>
      <c r="I26" s="24">
        <f>'PRVINE DETALJNO'!N146</f>
        <v>0</v>
      </c>
      <c r="J26" s="50">
        <f>RANK(I26,I8:I30)</f>
        <v>1</v>
      </c>
    </row>
    <row r="27" spans="1:10" x14ac:dyDescent="0.25">
      <c r="A27" s="14">
        <v>20</v>
      </c>
      <c r="B27" s="14" t="s">
        <v>69</v>
      </c>
      <c r="C27" s="14" t="s">
        <v>68</v>
      </c>
      <c r="D27" s="15">
        <v>2006</v>
      </c>
      <c r="E27" s="14" t="s">
        <v>67</v>
      </c>
      <c r="F27" s="24">
        <f>'PRVINE DETALJNO'!N147</f>
        <v>0</v>
      </c>
      <c r="G27" s="15">
        <f>RANK(F27,F9:F27)</f>
        <v>1</v>
      </c>
      <c r="H27" s="15"/>
      <c r="I27" s="24">
        <f>'PRVINE DETALJNO'!N147</f>
        <v>0</v>
      </c>
      <c r="J27" s="50">
        <f>RANK(I27,I8:I30)</f>
        <v>1</v>
      </c>
    </row>
    <row r="28" spans="1:10" x14ac:dyDescent="0.25">
      <c r="A28" s="14"/>
      <c r="B28" s="14"/>
      <c r="C28" s="14"/>
      <c r="D28" s="15"/>
      <c r="E28" s="14"/>
      <c r="F28" s="15"/>
      <c r="G28" s="15"/>
      <c r="H28" s="15"/>
      <c r="I28" s="49"/>
      <c r="J28" s="50"/>
    </row>
    <row r="29" spans="1:10" x14ac:dyDescent="0.25">
      <c r="B29" s="32">
        <v>423</v>
      </c>
      <c r="C29" s="32" t="s">
        <v>78</v>
      </c>
      <c r="D29" s="35">
        <v>2.2000000000000002</v>
      </c>
      <c r="E29" s="44">
        <v>1</v>
      </c>
      <c r="H29" s="34"/>
      <c r="I29" s="49"/>
      <c r="J29" s="50"/>
    </row>
    <row r="30" spans="1:10" x14ac:dyDescent="0.25">
      <c r="B30" s="32">
        <v>143</v>
      </c>
      <c r="C30" s="32" t="s">
        <v>33</v>
      </c>
      <c r="D30" s="35">
        <v>3.1</v>
      </c>
      <c r="E30" s="44">
        <v>2</v>
      </c>
      <c r="H30" s="37"/>
      <c r="I30" s="49"/>
      <c r="J30" s="50"/>
    </row>
    <row r="31" spans="1:10" x14ac:dyDescent="0.25">
      <c r="B31" s="32">
        <v>351</v>
      </c>
      <c r="C31" s="32" t="s">
        <v>34</v>
      </c>
      <c r="D31" s="35">
        <v>2.8</v>
      </c>
      <c r="E31" s="44">
        <v>3</v>
      </c>
      <c r="H31" s="37"/>
    </row>
    <row r="32" spans="1:10" x14ac:dyDescent="0.25">
      <c r="B32" s="32">
        <v>403</v>
      </c>
      <c r="C32" s="32" t="s">
        <v>35</v>
      </c>
      <c r="D32" s="35">
        <v>2.2999999999999998</v>
      </c>
      <c r="E32" s="44">
        <v>4</v>
      </c>
      <c r="H32" s="37"/>
    </row>
    <row r="33" spans="2:8" ht="15.75" thickBot="1" x14ac:dyDescent="0.3">
      <c r="B33" s="38"/>
      <c r="C33" s="38"/>
      <c r="D33" s="39"/>
      <c r="E33" s="44">
        <v>5</v>
      </c>
      <c r="H33" s="37"/>
    </row>
    <row r="34" spans="2:8" x14ac:dyDescent="0.25">
      <c r="B34" s="188" t="s">
        <v>32</v>
      </c>
      <c r="C34" s="188"/>
      <c r="D34" s="40">
        <v>10.4</v>
      </c>
      <c r="E34" s="44">
        <v>6</v>
      </c>
      <c r="F34" s="36"/>
    </row>
    <row r="35" spans="2:8" x14ac:dyDescent="0.25">
      <c r="B35" s="32"/>
      <c r="C35" s="32"/>
      <c r="D35" s="76"/>
      <c r="E35" s="44">
        <v>7</v>
      </c>
      <c r="F35" s="36"/>
    </row>
    <row r="36" spans="2:8" x14ac:dyDescent="0.25">
      <c r="B36" s="36"/>
      <c r="C36" s="36"/>
      <c r="D36" s="36"/>
      <c r="E36" s="40"/>
      <c r="F36" s="33"/>
    </row>
    <row r="37" spans="2:8" ht="29.25" x14ac:dyDescent="0.25">
      <c r="B37" s="32"/>
      <c r="C37" s="76" t="s">
        <v>79</v>
      </c>
      <c r="D37" s="32"/>
      <c r="E37" s="42"/>
      <c r="F37" s="36"/>
    </row>
    <row r="38" spans="2:8" x14ac:dyDescent="0.25">
      <c r="D38" s="32"/>
      <c r="E38" s="33"/>
      <c r="F38" s="33"/>
    </row>
    <row r="39" spans="2:8" x14ac:dyDescent="0.25">
      <c r="D39" s="32"/>
    </row>
    <row r="40" spans="2:8" x14ac:dyDescent="0.25">
      <c r="D40" s="32"/>
    </row>
    <row r="41" spans="2:8" x14ac:dyDescent="0.25">
      <c r="D41" s="32"/>
    </row>
    <row r="42" spans="2:8" x14ac:dyDescent="0.25">
      <c r="D42" s="32"/>
    </row>
    <row r="43" spans="2:8" x14ac:dyDescent="0.25">
      <c r="D43" s="32"/>
    </row>
  </sheetData>
  <mergeCells count="3">
    <mergeCell ref="A1:H1"/>
    <mergeCell ref="A3:H3"/>
    <mergeCell ref="B34:C3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4"/>
  <sheetViews>
    <sheetView topLeftCell="A4" workbookViewId="0">
      <selection activeCell="J29" sqref="J29"/>
    </sheetView>
  </sheetViews>
  <sheetFormatPr defaultColWidth="8.7109375" defaultRowHeight="15" x14ac:dyDescent="0.25"/>
  <cols>
    <col min="1" max="1" width="6.85546875" style="16" customWidth="1"/>
    <col min="2" max="2" width="9.7109375" style="16" customWidth="1"/>
    <col min="3" max="3" width="13.140625" style="16" customWidth="1"/>
    <col min="4" max="4" width="18.140625" style="16" customWidth="1"/>
    <col min="5" max="5" width="8.7109375" style="16"/>
    <col min="6" max="6" width="22.42578125" style="16" customWidth="1"/>
    <col min="7" max="16384" width="8.7109375" style="16"/>
  </cols>
  <sheetData>
    <row r="2" spans="1:14" ht="15.75" customHeight="1" x14ac:dyDescent="0.25">
      <c r="A2" s="182" t="s">
        <v>80</v>
      </c>
      <c r="B2" s="182"/>
      <c r="C2" s="182"/>
      <c r="D2" s="182"/>
      <c r="E2" s="182"/>
      <c r="F2" s="182"/>
      <c r="G2" s="182"/>
      <c r="H2" s="182"/>
    </row>
    <row r="3" spans="1:14" x14ac:dyDescent="0.25">
      <c r="A3" s="14"/>
      <c r="B3" s="14"/>
      <c r="C3" s="14"/>
      <c r="D3" s="14"/>
      <c r="E3" s="15"/>
      <c r="F3" s="14"/>
    </row>
    <row r="4" spans="1:14" x14ac:dyDescent="0.25">
      <c r="A4" s="183" t="s">
        <v>48</v>
      </c>
      <c r="B4" s="183"/>
      <c r="C4" s="183"/>
      <c r="D4" s="183"/>
      <c r="E4" s="183"/>
      <c r="F4" s="183"/>
    </row>
    <row r="5" spans="1:14" x14ac:dyDescent="0.25">
      <c r="A5" s="14"/>
      <c r="B5" s="14"/>
      <c r="C5" s="14"/>
      <c r="D5" s="14"/>
      <c r="E5" s="15"/>
      <c r="F5" s="14"/>
    </row>
    <row r="6" spans="1:14" x14ac:dyDescent="0.25">
      <c r="A6" s="14"/>
      <c r="B6" s="14"/>
      <c r="C6" s="14"/>
      <c r="D6" s="14"/>
      <c r="E6" s="15"/>
      <c r="F6" s="14"/>
    </row>
    <row r="7" spans="1:14" x14ac:dyDescent="0.25">
      <c r="A7" s="31" t="s">
        <v>133</v>
      </c>
      <c r="B7" s="31" t="s">
        <v>134</v>
      </c>
      <c r="C7" s="31" t="s">
        <v>1</v>
      </c>
      <c r="D7" s="31" t="s">
        <v>2</v>
      </c>
      <c r="E7" s="153" t="s">
        <v>3</v>
      </c>
      <c r="F7" s="31" t="s">
        <v>4</v>
      </c>
      <c r="G7"/>
      <c r="H7" s="151" t="s">
        <v>81</v>
      </c>
    </row>
    <row r="8" spans="1:14" ht="15.95" customHeight="1" x14ac:dyDescent="0.25">
      <c r="A8" s="83"/>
      <c r="B8" s="83"/>
      <c r="C8" s="83"/>
      <c r="D8" s="83"/>
      <c r="E8" s="84"/>
      <c r="F8" s="83"/>
      <c r="G8" s="85"/>
      <c r="H8" s="85"/>
    </row>
    <row r="9" spans="1:14" ht="15.95" customHeight="1" x14ac:dyDescent="0.25">
      <c r="A9" s="83" t="s">
        <v>106</v>
      </c>
      <c r="B9" s="97">
        <f>'PRVINE DETALJNO'!O83</f>
        <v>37.232692307692304</v>
      </c>
      <c r="C9" s="34" t="s">
        <v>21</v>
      </c>
      <c r="D9" s="34" t="s">
        <v>6</v>
      </c>
      <c r="E9" s="73">
        <v>2004</v>
      </c>
      <c r="F9" s="75" t="s">
        <v>77</v>
      </c>
      <c r="G9" s="86">
        <f>'PRVINE DETALJNO'!O83</f>
        <v>37.232692307692304</v>
      </c>
      <c r="H9" s="85">
        <f>RANK(G9,G9:G28)</f>
        <v>11</v>
      </c>
    </row>
    <row r="10" spans="1:14" ht="15.95" customHeight="1" x14ac:dyDescent="0.25">
      <c r="A10" s="83" t="s">
        <v>108</v>
      </c>
      <c r="B10" s="97">
        <f>'PRVINE DETALJNO'!O132</f>
        <v>40.888461538461527</v>
      </c>
      <c r="C10" s="83" t="s">
        <v>26</v>
      </c>
      <c r="D10" s="83" t="s">
        <v>27</v>
      </c>
      <c r="E10" s="74">
        <v>2005</v>
      </c>
      <c r="F10" s="72" t="s">
        <v>10</v>
      </c>
      <c r="G10" s="86">
        <f>'PRVINE DETALJNO'!O132</f>
        <v>40.888461538461527</v>
      </c>
      <c r="H10" s="85">
        <f>RANK(G10,G9:G28)</f>
        <v>8</v>
      </c>
      <c r="I10" s="26"/>
      <c r="J10" s="26"/>
      <c r="K10" s="26"/>
      <c r="L10" s="26"/>
      <c r="M10" s="26"/>
      <c r="N10" s="26"/>
    </row>
    <row r="11" spans="1:14" ht="15.95" customHeight="1" x14ac:dyDescent="0.25">
      <c r="A11" s="83" t="s">
        <v>109</v>
      </c>
      <c r="B11" s="97">
        <f>'PRVINE DETALJNO'!O76</f>
        <v>21.449999999999996</v>
      </c>
      <c r="C11" s="83" t="s">
        <v>54</v>
      </c>
      <c r="D11" s="83" t="s">
        <v>53</v>
      </c>
      <c r="E11" s="74">
        <v>2006</v>
      </c>
      <c r="F11" s="75" t="s">
        <v>77</v>
      </c>
      <c r="G11" s="86">
        <f>'PRVINE DETALJNO'!O76</f>
        <v>21.449999999999996</v>
      </c>
      <c r="H11" s="85">
        <f>RANK(G11,G9:G28)</f>
        <v>15</v>
      </c>
    </row>
    <row r="12" spans="1:14" ht="15.95" customHeight="1" x14ac:dyDescent="0.25">
      <c r="A12" s="83" t="s">
        <v>111</v>
      </c>
      <c r="B12" s="97">
        <f>'PRVINE DETALJNO'!O118</f>
        <v>2.8346153846153843</v>
      </c>
      <c r="C12" s="83" t="s">
        <v>74</v>
      </c>
      <c r="D12" s="83" t="s">
        <v>75</v>
      </c>
      <c r="E12" s="74">
        <v>2006</v>
      </c>
      <c r="F12" s="72" t="s">
        <v>55</v>
      </c>
      <c r="G12" s="86">
        <f>'PRVINE DETALJNO'!O118</f>
        <v>2.8346153846153843</v>
      </c>
      <c r="H12" s="85">
        <f>RANK(G12,G9:G28)</f>
        <v>18</v>
      </c>
    </row>
    <row r="13" spans="1:14" ht="15.95" customHeight="1" x14ac:dyDescent="0.25">
      <c r="A13" s="83" t="s">
        <v>112</v>
      </c>
      <c r="B13" s="97">
        <f>'PRVINE DETALJNO'!O125</f>
        <v>39.299999999999997</v>
      </c>
      <c r="C13" s="83" t="s">
        <v>8</v>
      </c>
      <c r="D13" s="83" t="s">
        <v>25</v>
      </c>
      <c r="E13" s="74">
        <v>2005</v>
      </c>
      <c r="F13" s="72" t="s">
        <v>10</v>
      </c>
      <c r="G13" s="86">
        <f>'PRVINE DETALJNO'!O125</f>
        <v>39.299999999999997</v>
      </c>
      <c r="H13" s="85">
        <f>RANK(G13,G9:G28)</f>
        <v>9</v>
      </c>
    </row>
    <row r="14" spans="1:14" ht="15.95" customHeight="1" x14ac:dyDescent="0.25">
      <c r="A14" s="83" t="s">
        <v>113</v>
      </c>
      <c r="B14" s="97">
        <f>'PRVINE DETALJNO'!O48</f>
        <v>41.532692307692315</v>
      </c>
      <c r="C14" s="34" t="s">
        <v>12</v>
      </c>
      <c r="D14" s="34" t="s">
        <v>13</v>
      </c>
      <c r="E14" s="73">
        <v>2004</v>
      </c>
      <c r="F14" s="72" t="s">
        <v>10</v>
      </c>
      <c r="G14" s="86">
        <f>'PRVINE DETALJNO'!O48</f>
        <v>41.532692307692315</v>
      </c>
      <c r="H14" s="85">
        <f>RANK(G14,G9:G28)</f>
        <v>7</v>
      </c>
    </row>
    <row r="15" spans="1:14" s="26" customFormat="1" ht="15.95" customHeight="1" x14ac:dyDescent="0.25">
      <c r="A15" s="83" t="s">
        <v>115</v>
      </c>
      <c r="B15" s="97">
        <f>'PRVINE DETALJNO'!O69</f>
        <v>27.084615384615383</v>
      </c>
      <c r="C15" s="83" t="s">
        <v>23</v>
      </c>
      <c r="D15" s="83" t="s">
        <v>24</v>
      </c>
      <c r="E15" s="74">
        <v>2005</v>
      </c>
      <c r="F15" s="72" t="s">
        <v>10</v>
      </c>
      <c r="G15" s="86">
        <f>'PRVINE DETALJNO'!O69</f>
        <v>27.084615384615383</v>
      </c>
      <c r="H15" s="85">
        <f>RANK(G15,G9:G28)</f>
        <v>14</v>
      </c>
      <c r="I15" s="16"/>
      <c r="J15" s="16"/>
      <c r="K15" s="16"/>
      <c r="L15" s="16"/>
      <c r="M15" s="16"/>
      <c r="N15" s="16"/>
    </row>
    <row r="16" spans="1:14" ht="15.95" customHeight="1" x14ac:dyDescent="0.25">
      <c r="A16" s="83" t="s">
        <v>119</v>
      </c>
      <c r="B16" s="97">
        <f>'PRVINE DETALJNO'!O41</f>
        <v>51.969230769230762</v>
      </c>
      <c r="C16" s="83" t="s">
        <v>14</v>
      </c>
      <c r="D16" s="83" t="s">
        <v>64</v>
      </c>
      <c r="E16" s="74">
        <v>2006</v>
      </c>
      <c r="F16" s="72" t="s">
        <v>76</v>
      </c>
      <c r="G16" s="86">
        <f>'PRVINE DETALJNO'!O41</f>
        <v>51.969230769230762</v>
      </c>
      <c r="H16" s="85">
        <f>RANK(G16,G9:G28)</f>
        <v>2</v>
      </c>
    </row>
    <row r="17" spans="1:8" ht="15.95" customHeight="1" x14ac:dyDescent="0.25">
      <c r="A17" s="83" t="s">
        <v>136</v>
      </c>
      <c r="B17" s="97">
        <f>'PRVINE DETALJNO'!O111</f>
        <v>0</v>
      </c>
      <c r="C17" s="83" t="s">
        <v>57</v>
      </c>
      <c r="D17" s="83" t="s">
        <v>56</v>
      </c>
      <c r="E17" s="74">
        <v>2006</v>
      </c>
      <c r="F17" s="72" t="s">
        <v>55</v>
      </c>
      <c r="G17" s="86">
        <f>'PRVINE DETALJNO'!O111</f>
        <v>0</v>
      </c>
      <c r="H17" s="85">
        <f>RANK(G17,G9:G28)</f>
        <v>19</v>
      </c>
    </row>
    <row r="18" spans="1:8" s="26" customFormat="1" ht="15.95" customHeight="1" x14ac:dyDescent="0.25">
      <c r="A18" s="83" t="s">
        <v>137</v>
      </c>
      <c r="B18" s="97">
        <f>'PRVINE DETALJNO'!O153</f>
        <v>32.542307692307688</v>
      </c>
      <c r="C18" s="83" t="s">
        <v>69</v>
      </c>
      <c r="D18" s="83" t="s">
        <v>68</v>
      </c>
      <c r="E18" s="74">
        <v>2006</v>
      </c>
      <c r="F18" s="72" t="s">
        <v>67</v>
      </c>
      <c r="G18" s="86">
        <f>'PRVINE DETALJNO'!O147</f>
        <v>0</v>
      </c>
      <c r="H18" s="85">
        <f>RANK(G18,G9:G28)</f>
        <v>19</v>
      </c>
    </row>
    <row r="19" spans="1:8" s="26" customFormat="1" ht="15.95" customHeight="1" x14ac:dyDescent="0.25">
      <c r="A19" s="83" t="s">
        <v>138</v>
      </c>
      <c r="B19" s="97">
        <f>'PRVINE DETALJNO'!O34</f>
        <v>41.79615384615385</v>
      </c>
      <c r="C19" s="83" t="s">
        <v>62</v>
      </c>
      <c r="D19" s="83" t="s">
        <v>61</v>
      </c>
      <c r="E19" s="74">
        <v>2006</v>
      </c>
      <c r="F19" s="72" t="s">
        <v>76</v>
      </c>
      <c r="G19" s="86">
        <f>'PRVINE DETALJNO'!O34</f>
        <v>41.79615384615385</v>
      </c>
      <c r="H19" s="85">
        <f>RANK(G19,G9:G28)</f>
        <v>6</v>
      </c>
    </row>
    <row r="20" spans="1:8" ht="15.95" customHeight="1" x14ac:dyDescent="0.25">
      <c r="A20" s="83" t="s">
        <v>139</v>
      </c>
      <c r="B20" s="97">
        <f>'PRVINE DETALJNO'!O62</f>
        <v>33.186538461538454</v>
      </c>
      <c r="C20" s="34" t="s">
        <v>22</v>
      </c>
      <c r="D20" s="34" t="s">
        <v>9</v>
      </c>
      <c r="E20" s="73">
        <v>2005</v>
      </c>
      <c r="F20" s="72" t="s">
        <v>10</v>
      </c>
      <c r="G20" s="86">
        <f>'PRVINE DETALJNO'!O62</f>
        <v>33.186538461538454</v>
      </c>
      <c r="H20" s="85">
        <f>RANK(G20,G9:G28)</f>
        <v>13</v>
      </c>
    </row>
    <row r="21" spans="1:8" ht="15.95" customHeight="1" x14ac:dyDescent="0.25">
      <c r="A21" s="83" t="s">
        <v>140</v>
      </c>
      <c r="B21" s="97">
        <f>'PRVINE DETALJNO'!O104</f>
        <v>47.167307692307688</v>
      </c>
      <c r="C21" s="83" t="s">
        <v>71</v>
      </c>
      <c r="D21" s="83" t="s">
        <v>70</v>
      </c>
      <c r="E21" s="74">
        <v>2006</v>
      </c>
      <c r="F21" s="72" t="s">
        <v>67</v>
      </c>
      <c r="G21" s="86">
        <f>'PRVINE DETALJNO'!O104</f>
        <v>47.167307692307688</v>
      </c>
      <c r="H21" s="85">
        <f>RANK(G21,G9:G28)</f>
        <v>5</v>
      </c>
    </row>
    <row r="22" spans="1:8" ht="15.95" customHeight="1" x14ac:dyDescent="0.25">
      <c r="A22" s="83" t="s">
        <v>141</v>
      </c>
      <c r="B22" s="97">
        <f>'PRVINE DETALJNO'!O146</f>
        <v>35.796153846153842</v>
      </c>
      <c r="C22" s="83" t="s">
        <v>15</v>
      </c>
      <c r="D22" s="83" t="s">
        <v>16</v>
      </c>
      <c r="E22" s="74">
        <v>2004</v>
      </c>
      <c r="F22" s="72" t="s">
        <v>10</v>
      </c>
      <c r="G22" s="86">
        <f>'PRVINE DETALJNO'!O146</f>
        <v>35.796153846153842</v>
      </c>
      <c r="H22" s="85">
        <f>RANK(G22,G8:G28)</f>
        <v>12</v>
      </c>
    </row>
    <row r="23" spans="1:8" ht="15.95" customHeight="1" x14ac:dyDescent="0.25">
      <c r="A23" s="83" t="s">
        <v>142</v>
      </c>
      <c r="B23" s="97">
        <f>'PRVINE DETALJNO'!O27</f>
        <v>18.82692307692308</v>
      </c>
      <c r="C23" s="34" t="s">
        <v>29</v>
      </c>
      <c r="D23" s="34" t="s">
        <v>30</v>
      </c>
      <c r="E23" s="73">
        <v>2004</v>
      </c>
      <c r="F23" s="37" t="s">
        <v>28</v>
      </c>
      <c r="G23" s="86">
        <f>'PRVINE DETALJNO'!O27</f>
        <v>18.82692307692308</v>
      </c>
      <c r="H23" s="85">
        <f>RANK(G23,G9:G28)</f>
        <v>17</v>
      </c>
    </row>
    <row r="24" spans="1:8" ht="15.95" customHeight="1" x14ac:dyDescent="0.25">
      <c r="A24" s="83" t="s">
        <v>143</v>
      </c>
      <c r="B24" s="97">
        <f>'PRVINE DETALJNO'!O55</f>
        <v>47.688461538461546</v>
      </c>
      <c r="C24" s="83" t="s">
        <v>62</v>
      </c>
      <c r="D24" s="83" t="s">
        <v>65</v>
      </c>
      <c r="E24" s="74">
        <v>2006</v>
      </c>
      <c r="F24" s="72" t="s">
        <v>76</v>
      </c>
      <c r="G24" s="86">
        <f>'PRVINE DETALJNO'!O55</f>
        <v>47.688461538461546</v>
      </c>
      <c r="H24" s="85">
        <f>RANK(G24,G9:G28)</f>
        <v>4</v>
      </c>
    </row>
    <row r="25" spans="1:8" ht="15.95" customHeight="1" x14ac:dyDescent="0.25">
      <c r="A25" s="83" t="s">
        <v>144</v>
      </c>
      <c r="B25" s="97">
        <f>'PRVINE DETALJNO'!O97</f>
        <v>48.221153846153854</v>
      </c>
      <c r="C25" s="83" t="s">
        <v>8</v>
      </c>
      <c r="D25" s="83" t="s">
        <v>63</v>
      </c>
      <c r="E25" s="74">
        <v>2006</v>
      </c>
      <c r="F25" s="72" t="s">
        <v>76</v>
      </c>
      <c r="G25" s="86">
        <f>'PRVINE DETALJNO'!O97</f>
        <v>48.221153846153854</v>
      </c>
      <c r="H25" s="85">
        <f>RANK(G25,G9:G28)</f>
        <v>3</v>
      </c>
    </row>
    <row r="26" spans="1:8" ht="15.95" customHeight="1" x14ac:dyDescent="0.25">
      <c r="A26" s="83" t="s">
        <v>145</v>
      </c>
      <c r="B26" s="97">
        <f>'PRVINE DETALJNO'!O139</f>
        <v>20.759615384615383</v>
      </c>
      <c r="C26" s="83" t="s">
        <v>72</v>
      </c>
      <c r="D26" s="83" t="s">
        <v>73</v>
      </c>
      <c r="E26" s="74">
        <v>2006</v>
      </c>
      <c r="F26" s="72" t="s">
        <v>55</v>
      </c>
      <c r="G26" s="86">
        <f>'PRVINE DETALJNO'!O139</f>
        <v>20.759615384615383</v>
      </c>
      <c r="H26" s="85">
        <f>RANK(G26,G9:G28)</f>
        <v>16</v>
      </c>
    </row>
    <row r="27" spans="1:8" ht="15.95" customHeight="1" x14ac:dyDescent="0.25">
      <c r="A27" s="83" t="s">
        <v>146</v>
      </c>
      <c r="B27" s="97">
        <f>'PRVINE DETALJNO'!O20</f>
        <v>37.276923076923076</v>
      </c>
      <c r="C27" s="83" t="s">
        <v>19</v>
      </c>
      <c r="D27" s="83" t="s">
        <v>20</v>
      </c>
      <c r="E27" s="74">
        <v>2005</v>
      </c>
      <c r="F27" s="75" t="s">
        <v>77</v>
      </c>
      <c r="G27" s="86">
        <f>'PRVINE DETALJNO'!O20</f>
        <v>37.276923076923076</v>
      </c>
      <c r="H27" s="85">
        <f>RANK(G27,G9:G28)</f>
        <v>10</v>
      </c>
    </row>
    <row r="28" spans="1:8" ht="15.95" customHeight="1" x14ac:dyDescent="0.25">
      <c r="A28" s="83"/>
      <c r="B28" s="93"/>
      <c r="C28" s="87" t="s">
        <v>59</v>
      </c>
      <c r="D28" s="87" t="s">
        <v>58</v>
      </c>
      <c r="E28" s="88">
        <v>2006</v>
      </c>
      <c r="F28" s="89" t="s">
        <v>77</v>
      </c>
      <c r="G28" s="90">
        <f>'PRVINE DETALJNO'!O90</f>
        <v>54.617307692307683</v>
      </c>
      <c r="H28" s="91">
        <f>RANK(G28,G9:G28)</f>
        <v>1</v>
      </c>
    </row>
    <row r="29" spans="1:8" x14ac:dyDescent="0.25">
      <c r="A29" s="72"/>
      <c r="B29" s="72"/>
      <c r="C29" s="72"/>
      <c r="D29" s="72"/>
      <c r="E29" s="74"/>
      <c r="F29" s="72"/>
      <c r="G29" s="92"/>
      <c r="H29" s="85"/>
    </row>
    <row r="30" spans="1:8" x14ac:dyDescent="0.25">
      <c r="A30" s="32">
        <v>423</v>
      </c>
      <c r="B30" s="32" t="s">
        <v>78</v>
      </c>
      <c r="C30" s="35">
        <v>2.2000000000000002</v>
      </c>
      <c r="D30" s="96" t="s">
        <v>135</v>
      </c>
      <c r="E30" s="5">
        <v>1</v>
      </c>
      <c r="F30" s="187" t="s">
        <v>51</v>
      </c>
      <c r="G30" s="187"/>
      <c r="H30" s="187"/>
    </row>
    <row r="31" spans="1:8" x14ac:dyDescent="0.25">
      <c r="A31" s="32">
        <v>143</v>
      </c>
      <c r="B31" s="32" t="s">
        <v>33</v>
      </c>
      <c r="C31" s="35">
        <v>3.1</v>
      </c>
      <c r="E31" s="5">
        <v>2</v>
      </c>
      <c r="F31" s="187" t="s">
        <v>85</v>
      </c>
      <c r="G31" s="187"/>
      <c r="H31" s="187"/>
    </row>
    <row r="32" spans="1:8" x14ac:dyDescent="0.25">
      <c r="A32" s="32">
        <v>351</v>
      </c>
      <c r="B32" s="32" t="s">
        <v>34</v>
      </c>
      <c r="C32" s="35">
        <v>2.8</v>
      </c>
      <c r="E32" s="5">
        <v>3</v>
      </c>
      <c r="F32" s="187" t="s">
        <v>84</v>
      </c>
      <c r="G32" s="187"/>
      <c r="H32" s="187"/>
    </row>
    <row r="33" spans="1:8" x14ac:dyDescent="0.25">
      <c r="A33" s="32">
        <v>403</v>
      </c>
      <c r="B33" s="32" t="s">
        <v>35</v>
      </c>
      <c r="C33" s="35">
        <v>2.2999999999999998</v>
      </c>
      <c r="E33" s="5">
        <v>4</v>
      </c>
      <c r="F33" s="187" t="s">
        <v>86</v>
      </c>
      <c r="G33" s="187"/>
      <c r="H33" s="187"/>
    </row>
    <row r="34" spans="1:8" ht="15.75" thickBot="1" x14ac:dyDescent="0.3">
      <c r="C34" s="38"/>
      <c r="D34" s="94"/>
      <c r="E34" s="5">
        <v>5</v>
      </c>
      <c r="F34" s="187" t="s">
        <v>83</v>
      </c>
      <c r="G34" s="187"/>
      <c r="H34" s="187"/>
    </row>
    <row r="35" spans="1:8" x14ac:dyDescent="0.25">
      <c r="A35" s="188" t="s">
        <v>32</v>
      </c>
      <c r="B35" s="188"/>
      <c r="C35" s="40">
        <v>10.4</v>
      </c>
      <c r="D35" s="95"/>
      <c r="E35" s="5">
        <v>6</v>
      </c>
      <c r="F35" s="187" t="s">
        <v>52</v>
      </c>
      <c r="G35" s="187"/>
      <c r="H35" s="187"/>
    </row>
    <row r="36" spans="1:8" x14ac:dyDescent="0.25">
      <c r="C36" s="32"/>
      <c r="D36" s="32"/>
      <c r="E36" s="5">
        <v>7</v>
      </c>
      <c r="F36" s="187" t="s">
        <v>82</v>
      </c>
      <c r="G36" s="187"/>
      <c r="H36" s="187"/>
    </row>
    <row r="37" spans="1:8" x14ac:dyDescent="0.25">
      <c r="C37" s="36"/>
      <c r="D37" s="36"/>
      <c r="E37" s="36"/>
      <c r="F37" s="40"/>
    </row>
    <row r="38" spans="1:8" x14ac:dyDescent="0.25">
      <c r="C38" s="32"/>
      <c r="D38" s="152"/>
      <c r="E38" s="32"/>
      <c r="F38" s="42"/>
    </row>
    <row r="39" spans="1:8" x14ac:dyDescent="0.25">
      <c r="E39" s="32"/>
      <c r="F39" s="33"/>
    </row>
    <row r="40" spans="1:8" x14ac:dyDescent="0.25">
      <c r="E40" s="32"/>
    </row>
    <row r="41" spans="1:8" x14ac:dyDescent="0.25">
      <c r="E41" s="32"/>
    </row>
    <row r="42" spans="1:8" x14ac:dyDescent="0.25">
      <c r="E42" s="32"/>
    </row>
    <row r="43" spans="1:8" x14ac:dyDescent="0.25">
      <c r="E43" s="32"/>
    </row>
    <row r="44" spans="1:8" x14ac:dyDescent="0.25">
      <c r="E44" s="32"/>
    </row>
  </sheetData>
  <mergeCells count="10">
    <mergeCell ref="F34:H34"/>
    <mergeCell ref="A35:B35"/>
    <mergeCell ref="F35:H35"/>
    <mergeCell ref="F36:H36"/>
    <mergeCell ref="A2:H2"/>
    <mergeCell ref="A4:F4"/>
    <mergeCell ref="F30:H30"/>
    <mergeCell ref="F31:H31"/>
    <mergeCell ref="F32:H32"/>
    <mergeCell ref="F33:H3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1048421"/>
  <sheetViews>
    <sheetView topLeftCell="A121" workbookViewId="0">
      <selection activeCell="G93" sqref="G93"/>
    </sheetView>
  </sheetViews>
  <sheetFormatPr defaultRowHeight="15" x14ac:dyDescent="0.25"/>
  <cols>
    <col min="1" max="1" width="6.140625" style="99" customWidth="1"/>
    <col min="2" max="8" width="12.28515625" style="100" customWidth="1"/>
    <col min="9" max="9" width="2.7109375" style="98" customWidth="1"/>
    <col min="10" max="1017" width="12.28515625" style="98" customWidth="1"/>
    <col min="1018" max="1018" width="10.28515625" customWidth="1"/>
  </cols>
  <sheetData>
    <row r="1" spans="1:8" ht="19.350000000000001" customHeight="1" x14ac:dyDescent="0.25">
      <c r="A1" s="191" t="str">
        <f>'ŠTARTNA LISTA'!A1:G1</f>
        <v>MLAJŠE MLADINKE U15 (2004, 2005, 2006)</v>
      </c>
      <c r="B1" s="191"/>
      <c r="C1" s="191"/>
      <c r="D1" s="191"/>
      <c r="E1" s="191"/>
      <c r="F1" s="191"/>
      <c r="G1" s="191"/>
      <c r="H1" s="191"/>
    </row>
    <row r="2" spans="1:8" ht="19.350000000000001" customHeight="1" x14ac:dyDescent="0.25"/>
    <row r="3" spans="1:8" ht="19.350000000000001" customHeight="1" x14ac:dyDescent="0.25">
      <c r="F3" s="101" t="s">
        <v>147</v>
      </c>
    </row>
    <row r="4" spans="1:8" s="106" customFormat="1" ht="18" customHeight="1" x14ac:dyDescent="0.25">
      <c r="A4" s="102">
        <v>423</v>
      </c>
      <c r="B4" s="192" t="s">
        <v>78</v>
      </c>
      <c r="C4" s="192"/>
      <c r="D4" s="192"/>
      <c r="E4" s="103">
        <v>2.2000000000000002</v>
      </c>
      <c r="F4" s="104" t="s">
        <v>88</v>
      </c>
      <c r="G4" s="105"/>
      <c r="H4" s="105"/>
    </row>
    <row r="5" spans="1:8" ht="15.6" customHeight="1" x14ac:dyDescent="0.25"/>
    <row r="6" spans="1:8" s="98" customFormat="1" ht="20.25" customHeight="1" x14ac:dyDescent="0.25">
      <c r="A6" s="107" t="s">
        <v>148</v>
      </c>
      <c r="B6" s="108" t="s">
        <v>39</v>
      </c>
      <c r="C6" s="108" t="s">
        <v>40</v>
      </c>
      <c r="D6" s="108" t="s">
        <v>41</v>
      </c>
      <c r="E6" s="108" t="s">
        <v>42</v>
      </c>
      <c r="F6" s="108" t="s">
        <v>43</v>
      </c>
      <c r="G6" s="108" t="s">
        <v>44</v>
      </c>
      <c r="H6" s="108" t="s">
        <v>87</v>
      </c>
    </row>
    <row r="7" spans="1:8" s="98" customFormat="1" ht="25.5" customHeight="1" x14ac:dyDescent="0.25">
      <c r="A7" s="113">
        <v>1</v>
      </c>
      <c r="B7" s="108"/>
      <c r="C7" s="108"/>
      <c r="D7" s="108"/>
      <c r="E7" s="108"/>
      <c r="F7" s="108"/>
      <c r="G7" s="108"/>
      <c r="H7" s="108"/>
    </row>
    <row r="8" spans="1:8" s="98" customFormat="1" ht="25.5" customHeight="1" x14ac:dyDescent="0.25">
      <c r="A8" s="109">
        <v>2</v>
      </c>
      <c r="B8" s="108"/>
      <c r="C8" s="108"/>
      <c r="D8" s="108"/>
      <c r="E8" s="108"/>
      <c r="F8" s="108"/>
      <c r="G8" s="108"/>
      <c r="H8" s="108"/>
    </row>
    <row r="9" spans="1:8" s="98" customFormat="1" ht="25.5" customHeight="1" x14ac:dyDescent="0.25">
      <c r="A9" s="109">
        <v>3</v>
      </c>
      <c r="B9" s="108"/>
      <c r="C9" s="108"/>
      <c r="D9" s="108"/>
      <c r="E9" s="108"/>
      <c r="F9" s="108"/>
      <c r="G9" s="108"/>
      <c r="H9" s="108"/>
    </row>
    <row r="10" spans="1:8" s="98" customFormat="1" ht="25.5" customHeight="1" x14ac:dyDescent="0.25">
      <c r="A10" s="109">
        <v>4</v>
      </c>
      <c r="B10" s="108"/>
      <c r="C10" s="108"/>
      <c r="D10" s="108"/>
      <c r="E10" s="108"/>
      <c r="F10" s="108"/>
      <c r="G10" s="108"/>
      <c r="H10" s="108"/>
    </row>
    <row r="11" spans="1:8" s="98" customFormat="1" ht="25.5" customHeight="1" x14ac:dyDescent="0.25">
      <c r="A11" s="109">
        <v>5</v>
      </c>
      <c r="B11" s="108"/>
      <c r="C11" s="108"/>
      <c r="D11" s="108"/>
      <c r="E11" s="108"/>
      <c r="F11" s="108"/>
      <c r="G11" s="108"/>
      <c r="H11" s="108"/>
    </row>
    <row r="12" spans="1:8" s="98" customFormat="1" ht="25.5" customHeight="1" x14ac:dyDescent="0.25">
      <c r="A12" s="109">
        <v>6</v>
      </c>
      <c r="B12" s="108"/>
      <c r="C12" s="108"/>
      <c r="D12" s="108"/>
      <c r="E12" s="108"/>
      <c r="F12" s="108"/>
      <c r="G12" s="108"/>
      <c r="H12" s="108"/>
    </row>
    <row r="13" spans="1:8" s="98" customFormat="1" ht="25.5" customHeight="1" x14ac:dyDescent="0.25">
      <c r="A13" s="109">
        <v>7</v>
      </c>
      <c r="B13" s="108"/>
      <c r="C13" s="108"/>
      <c r="D13" s="108"/>
      <c r="E13" s="108"/>
      <c r="F13" s="108"/>
      <c r="G13" s="108"/>
      <c r="H13" s="108"/>
    </row>
    <row r="14" spans="1:8" s="98" customFormat="1" ht="25.5" customHeight="1" x14ac:dyDescent="0.25">
      <c r="A14" s="109">
        <v>8</v>
      </c>
      <c r="B14" s="108"/>
      <c r="C14" s="108"/>
      <c r="D14" s="108"/>
      <c r="E14" s="108"/>
      <c r="F14" s="108"/>
      <c r="G14" s="108"/>
      <c r="H14" s="108"/>
    </row>
    <row r="15" spans="1:8" s="98" customFormat="1" ht="25.5" customHeight="1" x14ac:dyDescent="0.25">
      <c r="A15" s="109">
        <v>9</v>
      </c>
      <c r="B15" s="108"/>
      <c r="C15" s="108"/>
      <c r="D15" s="108"/>
      <c r="E15" s="108"/>
      <c r="F15" s="108"/>
      <c r="G15" s="108"/>
      <c r="H15" s="108"/>
    </row>
    <row r="16" spans="1:8" s="98" customFormat="1" ht="25.5" customHeight="1" x14ac:dyDescent="0.25">
      <c r="A16" s="109">
        <v>10</v>
      </c>
      <c r="B16" s="108"/>
      <c r="C16" s="108"/>
      <c r="D16" s="108"/>
      <c r="E16" s="108"/>
      <c r="F16" s="108"/>
      <c r="G16" s="108"/>
      <c r="H16" s="108"/>
    </row>
    <row r="17" spans="1:8" s="98" customFormat="1" ht="25.5" customHeight="1" x14ac:dyDescent="0.25">
      <c r="A17" s="109">
        <v>11</v>
      </c>
      <c r="B17" s="108"/>
      <c r="C17" s="108"/>
      <c r="D17" s="108"/>
      <c r="E17" s="108"/>
      <c r="F17" s="108"/>
      <c r="G17" s="108"/>
      <c r="H17" s="108"/>
    </row>
    <row r="18" spans="1:8" s="98" customFormat="1" ht="25.5" customHeight="1" x14ac:dyDescent="0.25">
      <c r="A18" s="109">
        <v>12</v>
      </c>
      <c r="B18" s="108"/>
      <c r="C18" s="108"/>
      <c r="D18" s="108"/>
      <c r="E18" s="108"/>
      <c r="F18" s="108"/>
      <c r="G18" s="108"/>
      <c r="H18" s="108"/>
    </row>
    <row r="19" spans="1:8" s="98" customFormat="1" ht="25.5" customHeight="1" x14ac:dyDescent="0.25">
      <c r="A19" s="109">
        <v>13</v>
      </c>
      <c r="B19" s="108"/>
      <c r="C19" s="108"/>
      <c r="D19" s="108"/>
      <c r="E19" s="108"/>
      <c r="F19" s="108"/>
      <c r="G19" s="108"/>
      <c r="H19" s="108"/>
    </row>
    <row r="20" spans="1:8" s="98" customFormat="1" ht="25.5" customHeight="1" x14ac:dyDescent="0.25">
      <c r="A20" s="109">
        <v>14</v>
      </c>
      <c r="B20" s="108"/>
      <c r="C20" s="108"/>
      <c r="D20" s="108"/>
      <c r="E20" s="108"/>
      <c r="F20" s="108"/>
      <c r="G20" s="108"/>
      <c r="H20" s="108"/>
    </row>
    <row r="21" spans="1:8" s="98" customFormat="1" ht="25.5" customHeight="1" x14ac:dyDescent="0.25">
      <c r="A21" s="109">
        <v>15</v>
      </c>
      <c r="B21" s="108"/>
      <c r="C21" s="108"/>
      <c r="D21" s="108"/>
      <c r="E21" s="108"/>
      <c r="F21" s="108"/>
      <c r="G21" s="108"/>
      <c r="H21" s="108"/>
    </row>
    <row r="22" spans="1:8" s="98" customFormat="1" ht="25.5" customHeight="1" x14ac:dyDescent="0.25">
      <c r="A22" s="109">
        <v>16</v>
      </c>
      <c r="B22" s="108"/>
      <c r="C22" s="108"/>
      <c r="D22" s="108"/>
      <c r="E22" s="108"/>
      <c r="F22" s="108"/>
      <c r="G22" s="108"/>
      <c r="H22" s="108"/>
    </row>
    <row r="23" spans="1:8" s="98" customFormat="1" ht="25.5" customHeight="1" x14ac:dyDescent="0.25">
      <c r="A23" s="109">
        <v>17</v>
      </c>
      <c r="B23" s="108"/>
      <c r="C23" s="108"/>
      <c r="D23" s="108"/>
      <c r="E23" s="108"/>
      <c r="F23" s="108"/>
      <c r="G23" s="108"/>
      <c r="H23" s="108"/>
    </row>
    <row r="24" spans="1:8" s="98" customFormat="1" ht="25.5" customHeight="1" x14ac:dyDescent="0.25">
      <c r="A24" s="109">
        <v>18</v>
      </c>
      <c r="B24" s="108"/>
      <c r="C24" s="108"/>
      <c r="D24" s="108"/>
      <c r="E24" s="108"/>
      <c r="F24" s="108"/>
      <c r="G24" s="108"/>
      <c r="H24" s="108"/>
    </row>
    <row r="25" spans="1:8" s="98" customFormat="1" ht="25.5" customHeight="1" x14ac:dyDescent="0.25">
      <c r="A25" s="109">
        <v>19</v>
      </c>
      <c r="B25" s="108"/>
      <c r="C25" s="108"/>
      <c r="D25" s="108"/>
      <c r="E25" s="108"/>
      <c r="F25" s="108"/>
      <c r="G25" s="108"/>
      <c r="H25" s="108"/>
    </row>
    <row r="26" spans="1:8" s="98" customFormat="1" ht="25.5" customHeight="1" x14ac:dyDescent="0.25">
      <c r="A26" s="109">
        <v>20</v>
      </c>
      <c r="B26" s="108"/>
      <c r="C26" s="108"/>
      <c r="D26" s="108"/>
      <c r="E26" s="108"/>
      <c r="F26" s="108"/>
      <c r="G26" s="108"/>
      <c r="H26" s="108"/>
    </row>
    <row r="27" spans="1:8" s="98" customFormat="1" ht="19.5" customHeight="1" x14ac:dyDescent="0.25">
      <c r="A27" s="110"/>
      <c r="B27" s="111"/>
      <c r="C27" s="111"/>
      <c r="D27" s="111"/>
      <c r="E27" s="111"/>
      <c r="F27" s="111"/>
      <c r="G27" s="111"/>
      <c r="H27" s="111"/>
    </row>
    <row r="28" spans="1:8" s="98" customFormat="1" ht="19.5" customHeight="1" x14ac:dyDescent="0.25">
      <c r="A28" s="110"/>
      <c r="B28" s="111"/>
      <c r="C28" s="111"/>
      <c r="D28" s="111"/>
      <c r="E28" s="111"/>
      <c r="F28" s="111"/>
      <c r="G28" s="111"/>
      <c r="H28" s="111"/>
    </row>
    <row r="29" spans="1:8" s="98" customFormat="1" ht="19.5" customHeight="1" x14ac:dyDescent="0.25">
      <c r="A29" s="110"/>
      <c r="B29" s="111"/>
      <c r="C29" s="111"/>
      <c r="D29" s="111"/>
      <c r="E29" s="111"/>
      <c r="F29" s="111"/>
      <c r="G29" s="111"/>
      <c r="H29" s="111"/>
    </row>
    <row r="30" spans="1:8" s="98" customFormat="1" ht="19.5" customHeight="1" x14ac:dyDescent="0.25">
      <c r="A30" s="110"/>
      <c r="B30" s="111"/>
      <c r="C30" s="111"/>
      <c r="D30" s="111"/>
      <c r="E30" s="111"/>
      <c r="F30" s="111"/>
      <c r="G30" s="111"/>
      <c r="H30" s="111"/>
    </row>
    <row r="31" spans="1:8" s="98" customFormat="1" ht="19.5" customHeight="1" x14ac:dyDescent="0.25">
      <c r="A31" s="110"/>
      <c r="B31" s="111"/>
      <c r="C31" s="111"/>
      <c r="D31" s="111"/>
      <c r="E31" s="111"/>
      <c r="F31" s="111"/>
      <c r="G31" s="111"/>
      <c r="H31" s="111"/>
    </row>
    <row r="32" spans="1:8" s="98" customFormat="1" ht="19.5" customHeight="1" x14ac:dyDescent="0.25">
      <c r="A32" s="110"/>
      <c r="B32" s="111"/>
      <c r="C32" s="111"/>
      <c r="D32" s="111"/>
      <c r="E32" s="111"/>
      <c r="F32" s="111"/>
      <c r="G32" s="111"/>
      <c r="H32" s="111"/>
    </row>
    <row r="33" spans="1:8" s="98" customFormat="1" ht="19.5" customHeight="1" x14ac:dyDescent="0.25">
      <c r="A33" s="110"/>
      <c r="B33" s="111"/>
      <c r="C33" s="111"/>
      <c r="D33" s="111"/>
      <c r="E33" s="111"/>
      <c r="F33" s="111"/>
      <c r="G33" s="111"/>
      <c r="H33" s="111"/>
    </row>
    <row r="34" spans="1:8" s="98" customFormat="1" ht="25.5" customHeight="1" x14ac:dyDescent="0.25">
      <c r="A34" s="112"/>
      <c r="B34"/>
      <c r="C34"/>
      <c r="D34"/>
      <c r="E34"/>
      <c r="F34" s="101" t="s">
        <v>147</v>
      </c>
      <c r="G34"/>
      <c r="H34"/>
    </row>
    <row r="35" spans="1:8" s="106" customFormat="1" ht="18" customHeight="1" x14ac:dyDescent="0.25">
      <c r="A35" s="102">
        <v>143</v>
      </c>
      <c r="B35" s="192" t="s">
        <v>33</v>
      </c>
      <c r="C35" s="192"/>
      <c r="D35" s="192"/>
      <c r="E35" s="103">
        <v>3.1</v>
      </c>
      <c r="F35" s="104" t="s">
        <v>89</v>
      </c>
      <c r="G35" s="105"/>
      <c r="H35" s="105"/>
    </row>
    <row r="37" spans="1:8" s="98" customFormat="1" ht="20.25" customHeight="1" x14ac:dyDescent="0.25">
      <c r="A37" s="107" t="s">
        <v>148</v>
      </c>
      <c r="B37" s="108" t="s">
        <v>39</v>
      </c>
      <c r="C37" s="108" t="s">
        <v>40</v>
      </c>
      <c r="D37" s="108" t="s">
        <v>41</v>
      </c>
      <c r="E37" s="108" t="s">
        <v>42</v>
      </c>
      <c r="F37" s="108" t="s">
        <v>43</v>
      </c>
      <c r="G37" s="108" t="s">
        <v>44</v>
      </c>
      <c r="H37" s="108" t="s">
        <v>87</v>
      </c>
    </row>
    <row r="38" spans="1:8" s="98" customFormat="1" ht="25.5" customHeight="1" x14ac:dyDescent="0.25">
      <c r="A38" s="109">
        <v>1</v>
      </c>
      <c r="B38" s="108"/>
      <c r="C38" s="108"/>
      <c r="D38" s="108"/>
      <c r="E38" s="108"/>
      <c r="F38" s="108"/>
      <c r="G38" s="108"/>
      <c r="H38" s="108"/>
    </row>
    <row r="39" spans="1:8" s="98" customFormat="1" ht="25.5" customHeight="1" x14ac:dyDescent="0.25">
      <c r="A39" s="109">
        <v>2</v>
      </c>
      <c r="B39" s="108"/>
      <c r="C39" s="108"/>
      <c r="D39" s="108"/>
      <c r="E39" s="108"/>
      <c r="F39" s="108"/>
      <c r="G39" s="108"/>
      <c r="H39" s="108"/>
    </row>
    <row r="40" spans="1:8" s="98" customFormat="1" ht="25.5" customHeight="1" x14ac:dyDescent="0.25">
      <c r="A40" s="109">
        <v>3</v>
      </c>
      <c r="B40" s="108"/>
      <c r="C40" s="108"/>
      <c r="D40" s="108"/>
      <c r="E40" s="108"/>
      <c r="F40" s="108"/>
      <c r="G40" s="108"/>
      <c r="H40" s="108"/>
    </row>
    <row r="41" spans="1:8" s="98" customFormat="1" ht="25.5" customHeight="1" x14ac:dyDescent="0.25">
      <c r="A41" s="109">
        <v>4</v>
      </c>
      <c r="B41" s="108"/>
      <c r="C41" s="108"/>
      <c r="D41" s="108"/>
      <c r="E41" s="108"/>
      <c r="F41" s="108"/>
      <c r="G41" s="108"/>
      <c r="H41" s="108"/>
    </row>
    <row r="42" spans="1:8" s="98" customFormat="1" ht="25.5" customHeight="1" x14ac:dyDescent="0.25">
      <c r="A42" s="109">
        <v>5</v>
      </c>
      <c r="B42" s="108"/>
      <c r="C42" s="108"/>
      <c r="D42" s="108"/>
      <c r="E42" s="108"/>
      <c r="F42" s="108"/>
      <c r="G42" s="108"/>
      <c r="H42" s="108"/>
    </row>
    <row r="43" spans="1:8" s="98" customFormat="1" ht="25.5" customHeight="1" x14ac:dyDescent="0.25">
      <c r="A43" s="113">
        <v>6</v>
      </c>
      <c r="B43" s="108"/>
      <c r="C43" s="108"/>
      <c r="D43" s="108"/>
      <c r="E43" s="108"/>
      <c r="F43" s="108"/>
      <c r="G43" s="108"/>
      <c r="H43" s="108"/>
    </row>
    <row r="44" spans="1:8" s="98" customFormat="1" ht="25.5" customHeight="1" x14ac:dyDescent="0.25">
      <c r="A44" s="109">
        <v>7</v>
      </c>
      <c r="B44" s="108"/>
      <c r="C44" s="108"/>
      <c r="D44" s="108"/>
      <c r="E44" s="108"/>
      <c r="F44" s="108"/>
      <c r="G44" s="108"/>
      <c r="H44" s="108"/>
    </row>
    <row r="45" spans="1:8" s="98" customFormat="1" ht="25.5" customHeight="1" x14ac:dyDescent="0.25">
      <c r="A45" s="109">
        <v>8</v>
      </c>
      <c r="B45" s="108"/>
      <c r="C45" s="108"/>
      <c r="D45" s="108"/>
      <c r="E45" s="108"/>
      <c r="F45" s="108"/>
      <c r="G45" s="108"/>
      <c r="H45" s="108"/>
    </row>
    <row r="46" spans="1:8" s="98" customFormat="1" ht="25.5" customHeight="1" x14ac:dyDescent="0.25">
      <c r="A46" s="109">
        <v>9</v>
      </c>
      <c r="B46" s="108"/>
      <c r="C46" s="108"/>
      <c r="D46" s="108"/>
      <c r="E46" s="108"/>
      <c r="F46" s="108"/>
      <c r="G46" s="108"/>
      <c r="H46" s="108"/>
    </row>
    <row r="47" spans="1:8" s="98" customFormat="1" ht="25.5" customHeight="1" x14ac:dyDescent="0.25">
      <c r="A47" s="109">
        <v>10</v>
      </c>
      <c r="B47" s="108"/>
      <c r="C47" s="108"/>
      <c r="D47" s="108"/>
      <c r="E47" s="108"/>
      <c r="F47" s="108"/>
      <c r="G47" s="108"/>
      <c r="H47" s="108"/>
    </row>
    <row r="48" spans="1:8" s="98" customFormat="1" ht="25.5" customHeight="1" x14ac:dyDescent="0.25">
      <c r="A48" s="109">
        <v>11</v>
      </c>
      <c r="B48" s="108"/>
      <c r="C48" s="108"/>
      <c r="D48" s="108"/>
      <c r="E48" s="108"/>
      <c r="F48" s="108"/>
      <c r="G48" s="108"/>
      <c r="H48" s="108"/>
    </row>
    <row r="49" spans="1:8" s="98" customFormat="1" ht="25.5" customHeight="1" x14ac:dyDescent="0.25">
      <c r="A49" s="109">
        <v>12</v>
      </c>
      <c r="B49" s="108"/>
      <c r="C49" s="108"/>
      <c r="D49" s="108"/>
      <c r="E49" s="108"/>
      <c r="F49" s="108"/>
      <c r="G49" s="108"/>
      <c r="H49" s="108"/>
    </row>
    <row r="50" spans="1:8" s="98" customFormat="1" ht="25.5" customHeight="1" x14ac:dyDescent="0.25">
      <c r="A50" s="109">
        <v>13</v>
      </c>
      <c r="B50" s="108"/>
      <c r="C50" s="108"/>
      <c r="D50" s="108"/>
      <c r="E50" s="108"/>
      <c r="F50" s="108"/>
      <c r="G50" s="108"/>
      <c r="H50" s="108"/>
    </row>
    <row r="51" spans="1:8" s="98" customFormat="1" ht="25.5" customHeight="1" x14ac:dyDescent="0.25">
      <c r="A51" s="109">
        <v>14</v>
      </c>
      <c r="B51" s="108"/>
      <c r="C51" s="108"/>
      <c r="D51" s="108"/>
      <c r="E51" s="108"/>
      <c r="F51" s="108"/>
      <c r="G51" s="108"/>
      <c r="H51" s="108"/>
    </row>
    <row r="52" spans="1:8" s="98" customFormat="1" ht="25.5" customHeight="1" x14ac:dyDescent="0.25">
      <c r="A52" s="109">
        <v>15</v>
      </c>
      <c r="B52" s="108"/>
      <c r="C52" s="108"/>
      <c r="D52" s="108"/>
      <c r="E52" s="108"/>
      <c r="F52" s="108"/>
      <c r="G52" s="108"/>
      <c r="H52" s="108"/>
    </row>
    <row r="53" spans="1:8" s="98" customFormat="1" ht="25.5" customHeight="1" x14ac:dyDescent="0.25">
      <c r="A53" s="109">
        <v>16</v>
      </c>
      <c r="B53" s="108"/>
      <c r="C53" s="108"/>
      <c r="D53" s="108"/>
      <c r="E53" s="108"/>
      <c r="F53" s="108"/>
      <c r="G53" s="108"/>
      <c r="H53" s="108"/>
    </row>
    <row r="54" spans="1:8" s="98" customFormat="1" ht="25.5" customHeight="1" x14ac:dyDescent="0.25">
      <c r="A54" s="109">
        <v>17</v>
      </c>
      <c r="B54" s="108"/>
      <c r="C54" s="108"/>
      <c r="D54" s="108"/>
      <c r="E54" s="108"/>
      <c r="F54" s="108"/>
      <c r="G54" s="108"/>
      <c r="H54" s="108"/>
    </row>
    <row r="55" spans="1:8" s="98" customFormat="1" ht="25.5" customHeight="1" x14ac:dyDescent="0.25">
      <c r="A55" s="109">
        <v>18</v>
      </c>
      <c r="B55" s="108"/>
      <c r="C55" s="108"/>
      <c r="D55" s="108"/>
      <c r="E55" s="108"/>
      <c r="F55" s="108"/>
      <c r="G55" s="108"/>
      <c r="H55" s="108"/>
    </row>
    <row r="56" spans="1:8" s="98" customFormat="1" ht="25.5" customHeight="1" x14ac:dyDescent="0.25">
      <c r="A56" s="109">
        <v>19</v>
      </c>
      <c r="B56" s="108"/>
      <c r="C56" s="108"/>
      <c r="D56" s="108"/>
      <c r="E56" s="108"/>
      <c r="F56" s="108"/>
      <c r="G56" s="108"/>
      <c r="H56" s="108"/>
    </row>
    <row r="57" spans="1:8" s="98" customFormat="1" ht="25.5" customHeight="1" x14ac:dyDescent="0.25">
      <c r="A57" s="109">
        <v>20</v>
      </c>
      <c r="B57" s="108"/>
      <c r="C57" s="108"/>
      <c r="D57" s="108"/>
      <c r="E57" s="108"/>
      <c r="F57" s="108"/>
      <c r="G57" s="108"/>
      <c r="H57" s="108"/>
    </row>
    <row r="58" spans="1:8" s="98" customFormat="1" ht="20.25" customHeight="1" x14ac:dyDescent="0.25">
      <c r="A58" s="112"/>
      <c r="B58"/>
      <c r="C58"/>
      <c r="D58"/>
      <c r="E58"/>
      <c r="F58"/>
      <c r="G58"/>
      <c r="H58"/>
    </row>
    <row r="59" spans="1:8" s="98" customFormat="1" ht="20.25" customHeight="1" x14ac:dyDescent="0.25">
      <c r="A59" s="112"/>
      <c r="B59"/>
      <c r="C59"/>
      <c r="D59"/>
      <c r="E59"/>
      <c r="F59"/>
      <c r="G59"/>
      <c r="H59"/>
    </row>
    <row r="60" spans="1:8" s="98" customFormat="1" ht="20.25" customHeight="1" x14ac:dyDescent="0.25">
      <c r="A60" s="112"/>
      <c r="B60"/>
      <c r="C60"/>
      <c r="D60"/>
      <c r="E60"/>
      <c r="F60"/>
      <c r="G60"/>
      <c r="H60"/>
    </row>
    <row r="61" spans="1:8" s="98" customFormat="1" ht="20.25" customHeight="1" x14ac:dyDescent="0.25">
      <c r="A61" s="112"/>
      <c r="B61"/>
      <c r="C61"/>
      <c r="D61"/>
      <c r="E61"/>
      <c r="F61"/>
      <c r="G61"/>
      <c r="H61"/>
    </row>
    <row r="62" spans="1:8" s="98" customFormat="1" ht="20.25" customHeight="1" x14ac:dyDescent="0.25">
      <c r="A62" s="112"/>
      <c r="B62"/>
      <c r="C62"/>
      <c r="D62"/>
      <c r="E62"/>
      <c r="F62"/>
      <c r="G62"/>
      <c r="H62"/>
    </row>
    <row r="63" spans="1:8" s="98" customFormat="1" ht="20.25" customHeight="1" x14ac:dyDescent="0.25">
      <c r="A63" s="112"/>
      <c r="B63"/>
      <c r="C63"/>
      <c r="D63"/>
      <c r="E63"/>
      <c r="F63"/>
      <c r="G63"/>
      <c r="H63"/>
    </row>
    <row r="64" spans="1:8" s="98" customFormat="1" ht="20.25" customHeight="1" x14ac:dyDescent="0.25">
      <c r="A64" s="112"/>
      <c r="B64"/>
      <c r="C64"/>
      <c r="D64"/>
      <c r="E64"/>
      <c r="F64"/>
      <c r="G64"/>
      <c r="H64"/>
    </row>
    <row r="65" spans="1:8" s="98" customFormat="1" ht="20.25" customHeight="1" x14ac:dyDescent="0.25">
      <c r="A65" s="112"/>
      <c r="B65"/>
      <c r="C65"/>
      <c r="D65"/>
      <c r="E65"/>
      <c r="F65"/>
      <c r="G65"/>
      <c r="H65"/>
    </row>
    <row r="66" spans="1:8" s="98" customFormat="1" ht="25.5" customHeight="1" x14ac:dyDescent="0.25">
      <c r="A66" s="112"/>
      <c r="B66"/>
      <c r="C66"/>
      <c r="D66"/>
      <c r="E66"/>
      <c r="F66" s="101" t="s">
        <v>147</v>
      </c>
      <c r="G66"/>
      <c r="H66"/>
    </row>
    <row r="67" spans="1:8" s="106" customFormat="1" ht="18" customHeight="1" x14ac:dyDescent="0.25">
      <c r="A67" s="102">
        <v>351</v>
      </c>
      <c r="B67" s="192" t="s">
        <v>34</v>
      </c>
      <c r="C67" s="192"/>
      <c r="D67" s="192"/>
      <c r="E67" s="103">
        <v>2.8</v>
      </c>
      <c r="F67" s="104" t="s">
        <v>91</v>
      </c>
      <c r="G67" s="105"/>
      <c r="H67" s="105"/>
    </row>
    <row r="68" spans="1:8" ht="12.75" customHeight="1" x14ac:dyDescent="0.25"/>
    <row r="69" spans="1:8" s="98" customFormat="1" ht="18.600000000000001" customHeight="1" x14ac:dyDescent="0.25">
      <c r="A69" s="107" t="s">
        <v>148</v>
      </c>
      <c r="B69" s="108" t="s">
        <v>39</v>
      </c>
      <c r="C69" s="108" t="s">
        <v>40</v>
      </c>
      <c r="D69" s="108" t="s">
        <v>41</v>
      </c>
      <c r="E69" s="108" t="s">
        <v>42</v>
      </c>
      <c r="F69" s="108" t="s">
        <v>43</v>
      </c>
      <c r="G69" s="108" t="s">
        <v>44</v>
      </c>
      <c r="H69" s="108" t="s">
        <v>87</v>
      </c>
    </row>
    <row r="70" spans="1:8" s="98" customFormat="1" ht="25.5" customHeight="1" x14ac:dyDescent="0.25">
      <c r="A70" s="109">
        <v>1</v>
      </c>
      <c r="B70" s="108"/>
      <c r="C70" s="108"/>
      <c r="D70" s="108"/>
      <c r="E70" s="108"/>
      <c r="F70" s="108"/>
      <c r="G70" s="108"/>
      <c r="H70" s="108"/>
    </row>
    <row r="71" spans="1:8" s="98" customFormat="1" ht="25.5" customHeight="1" x14ac:dyDescent="0.25">
      <c r="A71" s="109">
        <v>2</v>
      </c>
      <c r="B71" s="108"/>
      <c r="C71" s="108"/>
      <c r="D71" s="108"/>
      <c r="E71" s="108"/>
      <c r="F71" s="108"/>
      <c r="G71" s="108"/>
      <c r="H71" s="108"/>
    </row>
    <row r="72" spans="1:8" s="98" customFormat="1" ht="25.5" customHeight="1" x14ac:dyDescent="0.25">
      <c r="A72" s="109">
        <v>3</v>
      </c>
      <c r="B72" s="108"/>
      <c r="C72" s="108"/>
      <c r="D72" s="108"/>
      <c r="E72" s="108"/>
      <c r="F72" s="108"/>
      <c r="G72" s="108"/>
      <c r="H72" s="108"/>
    </row>
    <row r="73" spans="1:8" s="98" customFormat="1" ht="25.5" customHeight="1" x14ac:dyDescent="0.25">
      <c r="A73" s="109">
        <v>4</v>
      </c>
      <c r="B73" s="108"/>
      <c r="C73" s="108"/>
      <c r="D73" s="108"/>
      <c r="E73" s="108"/>
      <c r="F73" s="108"/>
      <c r="G73" s="108"/>
      <c r="H73" s="108"/>
    </row>
    <row r="74" spans="1:8" s="98" customFormat="1" ht="25.5" customHeight="1" x14ac:dyDescent="0.25">
      <c r="A74" s="109">
        <v>5</v>
      </c>
      <c r="B74" s="108"/>
      <c r="C74" s="108"/>
      <c r="D74" s="108"/>
      <c r="E74" s="108"/>
      <c r="F74" s="108"/>
      <c r="G74" s="108"/>
      <c r="H74" s="108"/>
    </row>
    <row r="75" spans="1:8" s="98" customFormat="1" ht="25.5" customHeight="1" x14ac:dyDescent="0.25">
      <c r="A75" s="109">
        <v>6</v>
      </c>
      <c r="B75" s="108"/>
      <c r="C75" s="108"/>
      <c r="D75" s="108"/>
      <c r="E75" s="108"/>
      <c r="F75" s="108"/>
      <c r="G75" s="108"/>
      <c r="H75" s="108"/>
    </row>
    <row r="76" spans="1:8" s="98" customFormat="1" ht="25.5" customHeight="1" x14ac:dyDescent="0.25">
      <c r="A76" s="109">
        <v>7</v>
      </c>
      <c r="B76" s="108"/>
      <c r="C76" s="108"/>
      <c r="D76" s="108"/>
      <c r="E76" s="108"/>
      <c r="F76" s="108"/>
      <c r="G76" s="108"/>
      <c r="H76" s="108"/>
    </row>
    <row r="77" spans="1:8" s="98" customFormat="1" ht="25.5" customHeight="1" x14ac:dyDescent="0.25">
      <c r="A77" s="109">
        <v>8</v>
      </c>
      <c r="B77" s="108"/>
      <c r="C77" s="108"/>
      <c r="D77" s="108"/>
      <c r="E77" s="108"/>
      <c r="F77" s="108"/>
      <c r="G77" s="108"/>
      <c r="H77" s="108"/>
    </row>
    <row r="78" spans="1:8" s="98" customFormat="1" ht="25.5" customHeight="1" x14ac:dyDescent="0.25">
      <c r="A78" s="109">
        <v>9</v>
      </c>
      <c r="B78" s="108"/>
      <c r="C78" s="108"/>
      <c r="D78" s="108"/>
      <c r="E78" s="108"/>
      <c r="F78" s="108"/>
      <c r="G78" s="108"/>
      <c r="H78" s="108"/>
    </row>
    <row r="79" spans="1:8" s="98" customFormat="1" ht="25.5" customHeight="1" x14ac:dyDescent="0.25">
      <c r="A79" s="109">
        <v>10</v>
      </c>
      <c r="B79" s="108"/>
      <c r="C79" s="108"/>
      <c r="D79" s="108"/>
      <c r="E79" s="108"/>
      <c r="F79" s="108"/>
      <c r="G79" s="108"/>
      <c r="H79" s="108"/>
    </row>
    <row r="80" spans="1:8" s="98" customFormat="1" ht="25.5" customHeight="1" x14ac:dyDescent="0.25">
      <c r="A80" s="113">
        <v>11</v>
      </c>
      <c r="B80" s="108"/>
      <c r="C80" s="108"/>
      <c r="D80" s="108"/>
      <c r="E80" s="108"/>
      <c r="F80" s="108"/>
      <c r="G80" s="108"/>
      <c r="H80" s="108"/>
    </row>
    <row r="81" spans="1:8" s="98" customFormat="1" ht="25.5" customHeight="1" x14ac:dyDescent="0.25">
      <c r="A81" s="109">
        <v>12</v>
      </c>
      <c r="B81" s="108"/>
      <c r="C81" s="108"/>
      <c r="D81" s="108"/>
      <c r="E81" s="108"/>
      <c r="F81" s="108"/>
      <c r="G81" s="108"/>
      <c r="H81" s="108"/>
    </row>
    <row r="82" spans="1:8" s="98" customFormat="1" ht="25.5" customHeight="1" x14ac:dyDescent="0.25">
      <c r="A82" s="109">
        <v>13</v>
      </c>
      <c r="B82" s="108"/>
      <c r="C82" s="108"/>
      <c r="D82" s="108"/>
      <c r="E82" s="108"/>
      <c r="F82" s="108"/>
      <c r="G82" s="108"/>
      <c r="H82" s="108"/>
    </row>
    <row r="83" spans="1:8" s="98" customFormat="1" ht="25.5" customHeight="1" x14ac:dyDescent="0.25">
      <c r="A83" s="109">
        <v>14</v>
      </c>
      <c r="B83" s="108"/>
      <c r="C83" s="108"/>
      <c r="D83" s="108"/>
      <c r="E83" s="108"/>
      <c r="F83" s="108"/>
      <c r="G83" s="108"/>
      <c r="H83" s="108"/>
    </row>
    <row r="84" spans="1:8" s="98" customFormat="1" ht="25.5" customHeight="1" x14ac:dyDescent="0.25">
      <c r="A84" s="109">
        <v>15</v>
      </c>
      <c r="B84" s="108"/>
      <c r="C84" s="108"/>
      <c r="D84" s="108"/>
      <c r="E84" s="108"/>
      <c r="F84" s="108"/>
      <c r="G84" s="108"/>
      <c r="H84" s="108"/>
    </row>
    <row r="85" spans="1:8" s="98" customFormat="1" ht="25.5" customHeight="1" x14ac:dyDescent="0.25">
      <c r="A85" s="109">
        <v>16</v>
      </c>
      <c r="B85" s="108"/>
      <c r="C85" s="108"/>
      <c r="D85" s="108"/>
      <c r="E85" s="108"/>
      <c r="F85" s="108"/>
      <c r="G85" s="108"/>
      <c r="H85" s="108"/>
    </row>
    <row r="86" spans="1:8" s="98" customFormat="1" ht="25.5" customHeight="1" x14ac:dyDescent="0.25">
      <c r="A86" s="109">
        <v>17</v>
      </c>
      <c r="B86" s="108"/>
      <c r="C86" s="108"/>
      <c r="D86" s="108"/>
      <c r="E86" s="108"/>
      <c r="F86" s="108"/>
      <c r="G86" s="108"/>
      <c r="H86" s="108"/>
    </row>
    <row r="87" spans="1:8" s="98" customFormat="1" ht="25.5" customHeight="1" x14ac:dyDescent="0.25">
      <c r="A87" s="109">
        <v>18</v>
      </c>
      <c r="B87" s="108"/>
      <c r="C87" s="108"/>
      <c r="D87" s="108"/>
      <c r="E87" s="108"/>
      <c r="F87" s="108"/>
      <c r="G87" s="108"/>
      <c r="H87" s="108"/>
    </row>
    <row r="88" spans="1:8" s="98" customFormat="1" ht="25.5" customHeight="1" x14ac:dyDescent="0.25">
      <c r="A88" s="109">
        <v>19</v>
      </c>
      <c r="B88" s="108"/>
      <c r="C88" s="108"/>
      <c r="D88" s="108"/>
      <c r="E88" s="108"/>
      <c r="F88" s="108"/>
      <c r="G88" s="108"/>
      <c r="H88" s="108"/>
    </row>
    <row r="89" spans="1:8" s="98" customFormat="1" ht="25.5" customHeight="1" x14ac:dyDescent="0.25">
      <c r="A89" s="109">
        <v>20</v>
      </c>
      <c r="B89" s="108"/>
      <c r="C89" s="108"/>
      <c r="D89" s="108"/>
      <c r="E89" s="108"/>
      <c r="F89" s="108"/>
      <c r="G89" s="108"/>
      <c r="H89" s="108"/>
    </row>
    <row r="90" spans="1:8" s="98" customFormat="1" ht="25.5" customHeight="1" x14ac:dyDescent="0.25">
      <c r="A90" s="110"/>
      <c r="B90" s="111"/>
      <c r="C90" s="111"/>
      <c r="D90" s="111"/>
      <c r="E90" s="111"/>
      <c r="F90" s="111"/>
      <c r="G90" s="111"/>
      <c r="H90" s="111"/>
    </row>
    <row r="91" spans="1:8" s="98" customFormat="1" ht="25.5" customHeight="1" x14ac:dyDescent="0.25">
      <c r="A91" s="110"/>
      <c r="B91" s="111"/>
      <c r="C91" s="111"/>
      <c r="D91" s="111"/>
      <c r="E91" s="111"/>
      <c r="F91" s="111"/>
      <c r="G91" s="111"/>
      <c r="H91" s="111"/>
    </row>
    <row r="92" spans="1:8" s="98" customFormat="1" ht="25.5" customHeight="1" x14ac:dyDescent="0.25">
      <c r="A92" s="110"/>
      <c r="B92" s="111"/>
      <c r="C92" s="111"/>
      <c r="D92" s="111"/>
      <c r="E92" s="111"/>
      <c r="F92" s="111"/>
      <c r="G92" s="111"/>
      <c r="H92" s="111"/>
    </row>
    <row r="93" spans="1:8" s="98" customFormat="1" ht="25.5" customHeight="1" x14ac:dyDescent="0.25">
      <c r="A93" s="110"/>
      <c r="B93" s="111"/>
      <c r="C93" s="111"/>
      <c r="D93" s="111"/>
      <c r="E93" s="111"/>
      <c r="F93" s="111"/>
      <c r="G93" s="111"/>
      <c r="H93" s="111"/>
    </row>
    <row r="94" spans="1:8" s="98" customFormat="1" ht="25.5" customHeight="1" x14ac:dyDescent="0.25">
      <c r="A94" s="110"/>
      <c r="B94" s="111"/>
      <c r="C94" s="111"/>
      <c r="D94" s="111"/>
      <c r="E94" s="111"/>
      <c r="F94" s="111"/>
      <c r="G94" s="111"/>
      <c r="H94" s="111"/>
    </row>
    <row r="95" spans="1:8" s="98" customFormat="1" ht="25.5" customHeight="1" x14ac:dyDescent="0.25">
      <c r="A95" s="110"/>
      <c r="B95" s="111"/>
      <c r="C95" s="111"/>
      <c r="D95" s="111"/>
      <c r="E95" s="111"/>
      <c r="F95" s="111"/>
      <c r="G95" s="111"/>
      <c r="H95" s="111"/>
    </row>
    <row r="96" spans="1:8" s="98" customFormat="1" ht="25.5" customHeight="1" x14ac:dyDescent="0.25">
      <c r="A96" s="110"/>
      <c r="B96" s="111"/>
      <c r="C96" s="111"/>
      <c r="D96" s="111"/>
      <c r="E96" s="111"/>
      <c r="F96" s="111"/>
      <c r="G96" s="111"/>
      <c r="H96" s="111"/>
    </row>
    <row r="97" spans="1:8" s="98" customFormat="1" ht="25.5" customHeight="1" x14ac:dyDescent="0.25">
      <c r="A97" s="112"/>
      <c r="B97"/>
      <c r="C97"/>
      <c r="D97"/>
      <c r="E97"/>
      <c r="F97" s="101" t="s">
        <v>147</v>
      </c>
      <c r="G97"/>
      <c r="H97"/>
    </row>
    <row r="98" spans="1:8" s="106" customFormat="1" ht="26.25" customHeight="1" x14ac:dyDescent="0.25">
      <c r="A98" s="102">
        <v>403</v>
      </c>
      <c r="B98" s="192" t="s">
        <v>35</v>
      </c>
      <c r="C98" s="192"/>
      <c r="D98" s="192"/>
      <c r="E98" s="103">
        <v>2.2999999999999998</v>
      </c>
      <c r="F98" s="104" t="s">
        <v>90</v>
      </c>
      <c r="G98" s="105"/>
      <c r="H98" s="105"/>
    </row>
    <row r="100" spans="1:8" s="98" customFormat="1" ht="18.600000000000001" customHeight="1" x14ac:dyDescent="0.25">
      <c r="A100" s="107" t="s">
        <v>148</v>
      </c>
      <c r="B100" s="108" t="s">
        <v>39</v>
      </c>
      <c r="C100" s="108" t="s">
        <v>40</v>
      </c>
      <c r="D100" s="108" t="s">
        <v>41</v>
      </c>
      <c r="E100" s="108" t="s">
        <v>42</v>
      </c>
      <c r="F100" s="108" t="s">
        <v>43</v>
      </c>
      <c r="G100" s="108" t="s">
        <v>44</v>
      </c>
      <c r="H100" s="108" t="s">
        <v>87</v>
      </c>
    </row>
    <row r="101" spans="1:8" s="98" customFormat="1" ht="25.5" customHeight="1" x14ac:dyDescent="0.25">
      <c r="A101" s="109">
        <v>1</v>
      </c>
      <c r="B101" s="108"/>
      <c r="C101" s="108"/>
      <c r="D101" s="108"/>
      <c r="E101" s="108"/>
      <c r="F101" s="108"/>
      <c r="G101" s="108"/>
      <c r="H101" s="108"/>
    </row>
    <row r="102" spans="1:8" s="98" customFormat="1" ht="25.5" customHeight="1" x14ac:dyDescent="0.25">
      <c r="A102" s="109">
        <v>2</v>
      </c>
      <c r="B102" s="108"/>
      <c r="C102" s="108"/>
      <c r="D102" s="108"/>
      <c r="E102" s="108"/>
      <c r="F102" s="108"/>
      <c r="G102" s="108"/>
      <c r="H102" s="108"/>
    </row>
    <row r="103" spans="1:8" s="98" customFormat="1" ht="25.5" customHeight="1" x14ac:dyDescent="0.25">
      <c r="A103" s="109">
        <v>3</v>
      </c>
      <c r="B103" s="108"/>
      <c r="C103" s="108"/>
      <c r="D103" s="108"/>
      <c r="E103" s="108"/>
      <c r="F103" s="108"/>
      <c r="G103" s="108"/>
      <c r="H103" s="108"/>
    </row>
    <row r="104" spans="1:8" s="98" customFormat="1" ht="25.5" customHeight="1" x14ac:dyDescent="0.25">
      <c r="A104" s="109">
        <v>4</v>
      </c>
      <c r="B104" s="108"/>
      <c r="C104" s="108"/>
      <c r="D104" s="108"/>
      <c r="E104" s="108"/>
      <c r="F104" s="108"/>
      <c r="G104" s="108"/>
      <c r="H104" s="108"/>
    </row>
    <row r="105" spans="1:8" s="98" customFormat="1" ht="25.5" customHeight="1" x14ac:dyDescent="0.25">
      <c r="A105" s="109">
        <v>5</v>
      </c>
      <c r="B105" s="108"/>
      <c r="C105" s="108"/>
      <c r="D105" s="108"/>
      <c r="E105" s="108"/>
      <c r="F105" s="108"/>
      <c r="G105" s="108"/>
      <c r="H105" s="108"/>
    </row>
    <row r="106" spans="1:8" s="98" customFormat="1" ht="25.5" customHeight="1" x14ac:dyDescent="0.25">
      <c r="A106" s="109">
        <v>6</v>
      </c>
      <c r="B106" s="108"/>
      <c r="C106" s="108"/>
      <c r="D106" s="108"/>
      <c r="E106" s="108"/>
      <c r="F106" s="108"/>
      <c r="G106" s="108"/>
      <c r="H106" s="108"/>
    </row>
    <row r="107" spans="1:8" s="98" customFormat="1" ht="25.5" customHeight="1" x14ac:dyDescent="0.25">
      <c r="A107" s="109">
        <v>7</v>
      </c>
      <c r="B107" s="108"/>
      <c r="C107" s="108"/>
      <c r="D107" s="108"/>
      <c r="E107" s="108"/>
      <c r="F107" s="108"/>
      <c r="G107" s="108"/>
      <c r="H107" s="108"/>
    </row>
    <row r="108" spans="1:8" s="98" customFormat="1" ht="25.5" customHeight="1" x14ac:dyDescent="0.25">
      <c r="A108" s="109">
        <v>8</v>
      </c>
      <c r="B108" s="108"/>
      <c r="C108" s="108"/>
      <c r="D108" s="108"/>
      <c r="E108" s="108"/>
      <c r="F108" s="108"/>
      <c r="G108" s="108"/>
      <c r="H108" s="108"/>
    </row>
    <row r="109" spans="1:8" s="98" customFormat="1" ht="25.5" customHeight="1" x14ac:dyDescent="0.25">
      <c r="A109" s="109">
        <v>9</v>
      </c>
      <c r="B109" s="108"/>
      <c r="C109" s="108"/>
      <c r="D109" s="108"/>
      <c r="E109" s="108"/>
      <c r="F109" s="108"/>
      <c r="G109" s="108"/>
      <c r="H109" s="108"/>
    </row>
    <row r="110" spans="1:8" s="98" customFormat="1" ht="25.5" customHeight="1" x14ac:dyDescent="0.25">
      <c r="A110" s="109">
        <v>10</v>
      </c>
      <c r="B110" s="108"/>
      <c r="C110" s="108"/>
      <c r="D110" s="108"/>
      <c r="E110" s="108"/>
      <c r="F110" s="108"/>
      <c r="G110" s="108"/>
      <c r="H110" s="108"/>
    </row>
    <row r="111" spans="1:8" s="98" customFormat="1" ht="25.5" customHeight="1" x14ac:dyDescent="0.25">
      <c r="A111" s="109">
        <v>11</v>
      </c>
      <c r="B111" s="108"/>
      <c r="C111" s="108"/>
      <c r="D111" s="108"/>
      <c r="E111" s="108"/>
      <c r="F111" s="108"/>
      <c r="G111" s="108"/>
      <c r="H111" s="108"/>
    </row>
    <row r="112" spans="1:8" s="98" customFormat="1" ht="25.5" customHeight="1" x14ac:dyDescent="0.25">
      <c r="A112" s="109">
        <v>12</v>
      </c>
      <c r="B112" s="108"/>
      <c r="C112" s="108"/>
      <c r="D112" s="108"/>
      <c r="E112" s="108"/>
      <c r="F112" s="108"/>
      <c r="G112" s="108"/>
      <c r="H112" s="108"/>
    </row>
    <row r="113" spans="1:8" s="98" customFormat="1" ht="25.5" customHeight="1" x14ac:dyDescent="0.25">
      <c r="A113" s="109">
        <v>13</v>
      </c>
      <c r="B113" s="108"/>
      <c r="C113" s="108"/>
      <c r="D113" s="108"/>
      <c r="E113" s="108"/>
      <c r="F113" s="108"/>
      <c r="G113" s="108"/>
      <c r="H113" s="108"/>
    </row>
    <row r="114" spans="1:8" s="98" customFormat="1" ht="25.5" customHeight="1" x14ac:dyDescent="0.25">
      <c r="A114" s="109">
        <v>14</v>
      </c>
      <c r="B114" s="108"/>
      <c r="C114" s="108"/>
      <c r="D114" s="108"/>
      <c r="E114" s="108"/>
      <c r="F114" s="108"/>
      <c r="G114" s="108"/>
      <c r="H114" s="108"/>
    </row>
    <row r="115" spans="1:8" s="98" customFormat="1" ht="25.5" customHeight="1" x14ac:dyDescent="0.25">
      <c r="A115" s="109">
        <v>15</v>
      </c>
      <c r="B115" s="108"/>
      <c r="C115" s="108"/>
      <c r="D115" s="108"/>
      <c r="E115" s="108"/>
      <c r="F115" s="108"/>
      <c r="G115" s="108"/>
      <c r="H115" s="108"/>
    </row>
    <row r="116" spans="1:8" s="98" customFormat="1" ht="25.5" customHeight="1" x14ac:dyDescent="0.25">
      <c r="A116" s="113">
        <v>16</v>
      </c>
      <c r="B116" s="108"/>
      <c r="C116" s="108"/>
      <c r="D116" s="108"/>
      <c r="E116" s="108"/>
      <c r="F116" s="108"/>
      <c r="G116" s="108"/>
      <c r="H116" s="108"/>
    </row>
    <row r="117" spans="1:8" s="98" customFormat="1" ht="25.5" customHeight="1" x14ac:dyDescent="0.25">
      <c r="A117" s="109">
        <v>17</v>
      </c>
      <c r="B117" s="108"/>
      <c r="C117" s="108"/>
      <c r="D117" s="108"/>
      <c r="E117" s="108"/>
      <c r="F117" s="108"/>
      <c r="G117" s="108"/>
      <c r="H117" s="108"/>
    </row>
    <row r="118" spans="1:8" s="98" customFormat="1" ht="25.5" customHeight="1" x14ac:dyDescent="0.25">
      <c r="A118" s="109">
        <v>18</v>
      </c>
      <c r="B118" s="108"/>
      <c r="C118" s="108"/>
      <c r="D118" s="108"/>
      <c r="E118" s="108"/>
      <c r="F118" s="108"/>
      <c r="G118" s="108"/>
      <c r="H118" s="108"/>
    </row>
    <row r="119" spans="1:8" s="98" customFormat="1" ht="25.5" customHeight="1" x14ac:dyDescent="0.25">
      <c r="A119" s="109">
        <v>19</v>
      </c>
      <c r="B119" s="108"/>
      <c r="C119" s="108"/>
      <c r="D119" s="108"/>
      <c r="E119" s="108"/>
      <c r="F119" s="108"/>
      <c r="G119" s="108"/>
      <c r="H119" s="108"/>
    </row>
    <row r="120" spans="1:8" s="98" customFormat="1" ht="25.5" customHeight="1" x14ac:dyDescent="0.25">
      <c r="A120" s="109">
        <v>20</v>
      </c>
      <c r="B120" s="108"/>
      <c r="C120" s="108"/>
      <c r="D120" s="108"/>
      <c r="E120" s="108"/>
      <c r="F120" s="108"/>
      <c r="G120" s="108"/>
      <c r="H120" s="108"/>
    </row>
    <row r="1048346" ht="12.75" customHeight="1" x14ac:dyDescent="0.25"/>
    <row r="1048347" ht="12.75" customHeight="1" x14ac:dyDescent="0.25"/>
    <row r="1048348" ht="12.75" customHeight="1" x14ac:dyDescent="0.25"/>
    <row r="1048349" ht="12.75" customHeight="1" x14ac:dyDescent="0.25"/>
    <row r="1048350" ht="12.75" customHeight="1" x14ac:dyDescent="0.25"/>
    <row r="1048351" ht="12.75" customHeight="1" x14ac:dyDescent="0.25"/>
    <row r="1048352" ht="12.75" customHeight="1" x14ac:dyDescent="0.25"/>
    <row r="1048353" ht="12.75" customHeight="1" x14ac:dyDescent="0.25"/>
    <row r="1048354" ht="12.75" customHeight="1" x14ac:dyDescent="0.25"/>
    <row r="1048355" ht="12.75" customHeight="1" x14ac:dyDescent="0.25"/>
    <row r="1048356" ht="12.75" customHeight="1" x14ac:dyDescent="0.25"/>
    <row r="1048357" ht="12.75" customHeight="1" x14ac:dyDescent="0.25"/>
    <row r="1048358" ht="12.75" customHeight="1" x14ac:dyDescent="0.25"/>
    <row r="1048359" ht="12.75" customHeight="1" x14ac:dyDescent="0.25"/>
    <row r="1048360" ht="12.75" customHeight="1" x14ac:dyDescent="0.25"/>
    <row r="1048361" ht="12.75" customHeight="1" x14ac:dyDescent="0.25"/>
    <row r="1048362" ht="12.75" customHeight="1" x14ac:dyDescent="0.25"/>
    <row r="1048363" ht="12.75" customHeight="1" x14ac:dyDescent="0.25"/>
    <row r="1048364" ht="12.75" customHeight="1" x14ac:dyDescent="0.25"/>
    <row r="1048365" ht="12.75" customHeight="1" x14ac:dyDescent="0.25"/>
    <row r="1048366" ht="12.75" customHeight="1" x14ac:dyDescent="0.25"/>
    <row r="1048367" ht="12.75" customHeight="1" x14ac:dyDescent="0.25"/>
    <row r="1048368" ht="12.75" customHeight="1" x14ac:dyDescent="0.25"/>
    <row r="1048369" ht="12.75" customHeight="1" x14ac:dyDescent="0.25"/>
    <row r="1048370" ht="12.75" customHeight="1" x14ac:dyDescent="0.25"/>
    <row r="1048371" ht="12.75" customHeight="1" x14ac:dyDescent="0.25"/>
    <row r="1048372" ht="12.75" customHeight="1" x14ac:dyDescent="0.25"/>
    <row r="1048373" ht="12.75" customHeight="1" x14ac:dyDescent="0.25"/>
    <row r="1048374" ht="12.75" customHeight="1" x14ac:dyDescent="0.25"/>
    <row r="1048375" ht="12.75" customHeight="1" x14ac:dyDescent="0.25"/>
    <row r="1048376" ht="12.75" customHeight="1" x14ac:dyDescent="0.25"/>
    <row r="1048377" ht="12.75" customHeight="1" x14ac:dyDescent="0.25"/>
    <row r="1048378" ht="12.75" customHeight="1" x14ac:dyDescent="0.25"/>
    <row r="1048379" ht="12.75" customHeight="1" x14ac:dyDescent="0.25"/>
    <row r="1048380" ht="12.75" customHeight="1" x14ac:dyDescent="0.25"/>
    <row r="1048381" ht="12.75" customHeight="1" x14ac:dyDescent="0.25"/>
    <row r="1048382" ht="12.75" customHeight="1" x14ac:dyDescent="0.25"/>
    <row r="1048383" ht="12.75" customHeight="1" x14ac:dyDescent="0.25"/>
    <row r="1048384" ht="12.75" customHeight="1" x14ac:dyDescent="0.25"/>
    <row r="1048385" ht="12.75" customHeight="1" x14ac:dyDescent="0.25"/>
    <row r="1048386" ht="12.75" customHeight="1" x14ac:dyDescent="0.25"/>
    <row r="1048387" ht="12.75" customHeight="1" x14ac:dyDescent="0.25"/>
    <row r="1048388" ht="12.75" customHeight="1" x14ac:dyDescent="0.25"/>
    <row r="1048389" ht="12.75" customHeight="1" x14ac:dyDescent="0.25"/>
    <row r="1048390" ht="12.75" customHeight="1" x14ac:dyDescent="0.25"/>
    <row r="1048391" ht="12.75" customHeight="1" x14ac:dyDescent="0.25"/>
    <row r="1048392" ht="12.75" customHeight="1" x14ac:dyDescent="0.25"/>
    <row r="1048393" ht="12.75" customHeight="1" x14ac:dyDescent="0.25"/>
    <row r="1048394" ht="12.75" customHeight="1" x14ac:dyDescent="0.25"/>
    <row r="1048395" ht="12.75" customHeight="1" x14ac:dyDescent="0.25"/>
    <row r="1048396" ht="12.75" customHeight="1" x14ac:dyDescent="0.25"/>
    <row r="1048397" ht="12.75" customHeight="1" x14ac:dyDescent="0.25"/>
    <row r="1048398" ht="12.75" customHeight="1" x14ac:dyDescent="0.25"/>
    <row r="1048399" ht="12.75" customHeight="1" x14ac:dyDescent="0.25"/>
    <row r="1048400" ht="12.75" customHeight="1" x14ac:dyDescent="0.25"/>
    <row r="1048401" ht="12.75" customHeight="1" x14ac:dyDescent="0.25"/>
    <row r="1048402" ht="12.75" customHeight="1" x14ac:dyDescent="0.25"/>
    <row r="1048403" ht="12.75" customHeight="1" x14ac:dyDescent="0.25"/>
    <row r="1048404" ht="12.75" customHeight="1" x14ac:dyDescent="0.25"/>
    <row r="1048405" ht="12.75" customHeight="1" x14ac:dyDescent="0.25"/>
    <row r="1048406" ht="12.75" customHeight="1" x14ac:dyDescent="0.25"/>
    <row r="1048407" ht="12.75" customHeight="1" x14ac:dyDescent="0.25"/>
    <row r="1048408" ht="12.75" customHeight="1" x14ac:dyDescent="0.25"/>
    <row r="1048409" ht="12.75" customHeight="1" x14ac:dyDescent="0.25"/>
    <row r="1048410" ht="12.75" customHeight="1" x14ac:dyDescent="0.25"/>
    <row r="1048411" ht="12.75" customHeight="1" x14ac:dyDescent="0.25"/>
    <row r="1048412" ht="12.75" customHeight="1" x14ac:dyDescent="0.25"/>
    <row r="1048413" ht="12.75" customHeight="1" x14ac:dyDescent="0.25"/>
    <row r="1048414" ht="12.75" customHeight="1" x14ac:dyDescent="0.25"/>
    <row r="1048415" ht="12.75" customHeight="1" x14ac:dyDescent="0.25"/>
    <row r="1048416" ht="12.75" customHeight="1" x14ac:dyDescent="0.25"/>
    <row r="1048417" ht="12.75" customHeight="1" x14ac:dyDescent="0.25"/>
    <row r="1048418" ht="12.75" customHeight="1" x14ac:dyDescent="0.25"/>
    <row r="1048419" ht="12.75" customHeight="1" x14ac:dyDescent="0.25"/>
    <row r="1048420" ht="12.75" customHeight="1" x14ac:dyDescent="0.25"/>
    <row r="1048421" ht="12.75" customHeight="1" x14ac:dyDescent="0.25"/>
  </sheetData>
  <mergeCells count="5">
    <mergeCell ref="A1:H1"/>
    <mergeCell ref="B4:D4"/>
    <mergeCell ref="B35:D35"/>
    <mergeCell ref="B67:D67"/>
    <mergeCell ref="B98:D98"/>
  </mergeCells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DP 2019</vt:lpstr>
      <vt:lpstr>PRIJAVNA LISTA</vt:lpstr>
      <vt:lpstr>ŠTARTNA LISTA</vt:lpstr>
      <vt:lpstr>PRVINE DETALJNO</vt:lpstr>
      <vt:lpstr>UVRSTITEV</vt:lpstr>
      <vt:lpstr>UVRSTITEV xxx</vt:lpstr>
      <vt:lpstr>UVRSTITEV abs</vt:lpstr>
      <vt:lpstr>TABELE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Matjaž</dc:creator>
  <cp:lastModifiedBy>DularU</cp:lastModifiedBy>
  <cp:lastPrinted>2019-03-17T15:38:12Z</cp:lastPrinted>
  <dcterms:created xsi:type="dcterms:W3CDTF">2018-03-14T08:21:24Z</dcterms:created>
  <dcterms:modified xsi:type="dcterms:W3CDTF">2019-03-19T07:05:03Z</dcterms:modified>
</cp:coreProperties>
</file>